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4170F3A-2658-46B4-8A9A-719963B574CA}" xr6:coauthVersionLast="47" xr6:coauthVersionMax="47" xr10:uidLastSave="{00000000-0000-0000-0000-000000000000}"/>
  <bookViews>
    <workbookView xWindow="-120" yWindow="-120" windowWidth="20730" windowHeight="11160" tabRatio="850" xr2:uid="{00000000-000D-0000-FFFF-FFFF00000000}"/>
  </bookViews>
  <sheets>
    <sheet name="คำอธิบาย" sheetId="5" r:id="rId1"/>
    <sheet name="1.ทบทวนข้อมูลรายงาน" sheetId="1" r:id="rId2"/>
    <sheet name="2.กำหนดจำนวนสุ่มตรวจสอบ" sheetId="2" r:id="rId3"/>
    <sheet name="สุ่มตัวอย่าง" sheetId="11" state="hidden" r:id="rId4"/>
    <sheet name="3.เตรียมฐานข้อมูลผู้รับบริการ" sheetId="10" r:id="rId5"/>
    <sheet name="4. สุ่มข้อมูล ตามจำนวน" sheetId="13" r:id="rId6"/>
    <sheet name="5. ตรวจสอบข้อมูลกับหลักฐาน" sheetId="12" r:id="rId7"/>
    <sheet name="6. สรุปผลการตรวจสอบข้อมูล" sheetId="14" r:id="rId8"/>
    <sheet name="Sheet2" sheetId="8" state="hidden" r:id="rId9"/>
  </sheets>
  <externalReferences>
    <externalReference r:id="rId10"/>
  </externalReferences>
  <definedNames>
    <definedName name="_xlnm._FilterDatabase" localSheetId="5" hidden="1">'4. สุ่มข้อมูล ตามจำนวน'!$B$1:$B$34</definedName>
    <definedName name="_xlnm._FilterDatabase" localSheetId="6" hidden="1">'5. ตรวจสอบข้อมูลกับหลักฐาน'!$A$9:$AA$39</definedName>
    <definedName name="bb" localSheetId="7">[1]reference!$C$2:$C$12</definedName>
    <definedName name="bb">#REF!</definedName>
    <definedName name="cc">[1]reference!$E$2:$E$7</definedName>
    <definedName name="ee">[1]reference!$K$2:$K$97</definedName>
    <definedName name="SR_001">[1]ref!$I$2:$I$6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0" i="12" l="1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T81" i="10" l="1"/>
  <c r="T75" i="10"/>
  <c r="T63" i="10"/>
  <c r="T57" i="10"/>
  <c r="T58" i="10"/>
  <c r="T83" i="10"/>
  <c r="T104" i="10"/>
  <c r="T92" i="10"/>
  <c r="T69" i="10"/>
  <c r="T86" i="10"/>
  <c r="T102" i="10"/>
  <c r="T96" i="10"/>
  <c r="T90" i="10"/>
  <c r="T62" i="10"/>
  <c r="T56" i="10"/>
  <c r="T105" i="10"/>
  <c r="T84" i="10"/>
  <c r="T93" i="10"/>
  <c r="T78" i="10"/>
  <c r="T66" i="10"/>
  <c r="T60" i="10"/>
  <c r="T71" i="10"/>
  <c r="T87" i="10"/>
  <c r="T59" i="10"/>
  <c r="T99" i="10"/>
  <c r="T72" i="10"/>
  <c r="T65" i="10"/>
  <c r="T68" i="10"/>
  <c r="T101" i="10"/>
  <c r="T77" i="10"/>
  <c r="T103" i="10"/>
  <c r="T100" i="10"/>
  <c r="T97" i="10"/>
  <c r="T94" i="10"/>
  <c r="T91" i="10"/>
  <c r="T88" i="10"/>
  <c r="T85" i="10"/>
  <c r="T82" i="10"/>
  <c r="T79" i="10"/>
  <c r="T76" i="10"/>
  <c r="T73" i="10"/>
  <c r="T70" i="10"/>
  <c r="T67" i="10"/>
  <c r="T64" i="10"/>
  <c r="T61" i="10"/>
  <c r="T98" i="10"/>
  <c r="T95" i="10"/>
  <c r="T89" i="10"/>
  <c r="T80" i="10"/>
  <c r="T74" i="10"/>
  <c r="T26" i="10"/>
  <c r="T34" i="10"/>
  <c r="T40" i="10"/>
  <c r="T38" i="10"/>
  <c r="T54" i="10"/>
  <c r="T35" i="10"/>
  <c r="T46" i="10"/>
  <c r="T17" i="10"/>
  <c r="T49" i="10"/>
  <c r="T8" i="10"/>
  <c r="T52" i="10"/>
  <c r="T41" i="10"/>
  <c r="T30" i="10"/>
  <c r="T51" i="10"/>
  <c r="T21" i="10"/>
  <c r="T12" i="10"/>
  <c r="T42" i="10"/>
  <c r="T55" i="10"/>
  <c r="T44" i="10"/>
  <c r="T37" i="10"/>
  <c r="T29" i="10"/>
  <c r="T20" i="10"/>
  <c r="T11" i="10"/>
  <c r="T47" i="10"/>
  <c r="T33" i="10"/>
  <c r="T22" i="10"/>
  <c r="T24" i="10"/>
  <c r="T48" i="10"/>
  <c r="T15" i="10"/>
  <c r="T45" i="10"/>
  <c r="T6" i="10"/>
  <c r="T50" i="10"/>
  <c r="T43" i="10"/>
  <c r="T36" i="10"/>
  <c r="T32" i="10"/>
  <c r="T23" i="10"/>
  <c r="T14" i="10"/>
  <c r="T53" i="10"/>
  <c r="T27" i="10"/>
  <c r="T18" i="10"/>
  <c r="T9" i="10"/>
  <c r="T31" i="10"/>
  <c r="T13" i="10"/>
  <c r="T7" i="10"/>
  <c r="T25" i="10"/>
  <c r="T19" i="10"/>
  <c r="T16" i="10"/>
  <c r="T10" i="10"/>
  <c r="T28" i="10"/>
  <c r="T39" i="10"/>
  <c r="L18" i="14"/>
  <c r="J18" i="14"/>
  <c r="H18" i="14"/>
  <c r="F18" i="14"/>
  <c r="D18" i="14"/>
  <c r="B26" i="13" l="1" a="1"/>
  <c r="B26" i="13" s="1"/>
  <c r="B32" i="13" a="1"/>
  <c r="B33" i="13" a="1"/>
  <c r="B27" i="13" a="1"/>
  <c r="B27" i="13" s="1"/>
  <c r="B28" i="13" a="1"/>
  <c r="B28" i="13" s="1"/>
  <c r="B34" i="13" a="1"/>
  <c r="B29" i="13" a="1"/>
  <c r="B29" i="13" s="1"/>
  <c r="B35" i="13" a="1"/>
  <c r="B35" i="13" s="1"/>
  <c r="B30" i="13" a="1"/>
  <c r="B30" i="13" s="1"/>
  <c r="B31" i="13" a="1"/>
  <c r="B31" i="13" s="1"/>
  <c r="U40" i="12"/>
  <c r="W40" i="12"/>
  <c r="X40" i="12"/>
  <c r="Z40" i="12"/>
  <c r="M17" i="14"/>
  <c r="C18" i="14"/>
  <c r="K18" i="14" s="1"/>
  <c r="E17" i="14"/>
  <c r="G17" i="14"/>
  <c r="I17" i="14"/>
  <c r="K17" i="14"/>
  <c r="I12" i="14"/>
  <c r="G12" i="14"/>
  <c r="M13" i="14"/>
  <c r="M14" i="14"/>
  <c r="M15" i="14"/>
  <c r="M16" i="14"/>
  <c r="M12" i="14"/>
  <c r="K14" i="14"/>
  <c r="K15" i="14"/>
  <c r="K16" i="14"/>
  <c r="K13" i="14"/>
  <c r="K12" i="14"/>
  <c r="I13" i="14"/>
  <c r="I14" i="14"/>
  <c r="I15" i="14"/>
  <c r="I16" i="14"/>
  <c r="G13" i="14"/>
  <c r="G14" i="14"/>
  <c r="G15" i="14"/>
  <c r="G16" i="14"/>
  <c r="E13" i="14"/>
  <c r="E14" i="14"/>
  <c r="E15" i="14"/>
  <c r="E16" i="14"/>
  <c r="N17" i="14" s="1"/>
  <c r="O17" i="14" s="1"/>
  <c r="E12" i="14"/>
  <c r="B34" i="13"/>
  <c r="B33" i="13"/>
  <c r="B32" i="13"/>
  <c r="E18" i="14"/>
  <c r="G10" i="1"/>
  <c r="I18" i="14" l="1"/>
  <c r="G11" i="1"/>
  <c r="G12" i="1"/>
  <c r="G13" i="1"/>
  <c r="G14" i="1"/>
  <c r="G15" i="1"/>
  <c r="G16" i="1"/>
  <c r="G17" i="1"/>
  <c r="G18" i="1"/>
  <c r="B7" i="13" l="1" a="1"/>
  <c r="B7" i="13" s="1"/>
  <c r="B8" i="13" a="1"/>
  <c r="B8" i="13" s="1"/>
  <c r="B16" i="13" a="1"/>
  <c r="B16" i="13" s="1"/>
  <c r="B24" i="13" a="1"/>
  <c r="B24" i="13" s="1"/>
  <c r="B9" i="13" a="1"/>
  <c r="B9" i="13" s="1"/>
  <c r="B17" i="13" a="1"/>
  <c r="B17" i="13" s="1"/>
  <c r="B25" i="13" a="1"/>
  <c r="B25" i="13" s="1"/>
  <c r="B10" i="13" a="1"/>
  <c r="B10" i="13" s="1"/>
  <c r="B18" i="13" a="1"/>
  <c r="B18" i="13" s="1"/>
  <c r="B11" i="13" a="1"/>
  <c r="B11" i="13" s="1"/>
  <c r="B20" i="13" a="1"/>
  <c r="B20" i="13" s="1"/>
  <c r="B12" i="13" a="1"/>
  <c r="B12" i="13" s="1"/>
  <c r="B13" i="13" a="1"/>
  <c r="B13" i="13" s="1"/>
  <c r="B21" i="13" a="1"/>
  <c r="B21" i="13" s="1"/>
  <c r="B15" i="13" a="1"/>
  <c r="B15" i="13" s="1"/>
  <c r="B14" i="13" a="1"/>
  <c r="B14" i="13" s="1"/>
  <c r="B22" i="13" a="1"/>
  <c r="B22" i="13" s="1"/>
  <c r="B23" i="13" a="1"/>
  <c r="B23" i="13" s="1"/>
  <c r="B19" i="13" a="1"/>
  <c r="B19" i="13" s="1"/>
  <c r="B6" i="13" a="1"/>
  <c r="B6" i="13" s="1"/>
  <c r="N13" i="14" l="1"/>
  <c r="O13" i="14" s="1"/>
  <c r="N14" i="14"/>
  <c r="O14" i="14" s="1"/>
  <c r="N15" i="14"/>
  <c r="O15" i="14" s="1"/>
  <c r="N16" i="14"/>
  <c r="O16" i="14" s="1"/>
  <c r="F25" i="14"/>
  <c r="G18" i="14"/>
  <c r="M18" i="14"/>
  <c r="N18" i="14" l="1"/>
  <c r="F30" i="14" s="1"/>
  <c r="F29" i="14"/>
  <c r="F26" i="14"/>
  <c r="F28" i="14"/>
  <c r="F27" i="14"/>
  <c r="N12" i="14"/>
  <c r="O12" i="14" s="1"/>
  <c r="O18" i="14" l="1"/>
  <c r="F31" i="14" s="1"/>
  <c r="E19" i="1" l="1"/>
  <c r="F19" i="1"/>
  <c r="C19" i="1"/>
  <c r="D19" i="1"/>
  <c r="G19" i="1" l="1"/>
  <c r="E5" i="11" l="1"/>
  <c r="F5" i="11" s="1" a="1"/>
  <c r="F5" i="11" s="1"/>
  <c r="E32" i="11"/>
  <c r="F32" i="11" s="1" a="1"/>
  <c r="F32" i="11" s="1"/>
  <c r="E33" i="11"/>
  <c r="F33" i="11" s="1" a="1"/>
  <c r="F33" i="11" s="1"/>
  <c r="E34" i="11"/>
  <c r="F34" i="11" s="1" a="1"/>
  <c r="F34" i="11" s="1"/>
  <c r="E6" i="11"/>
  <c r="F6" i="11" s="1" a="1"/>
  <c r="F6" i="11" s="1"/>
  <c r="E7" i="11"/>
  <c r="F7" i="11" s="1" a="1"/>
  <c r="F7" i="11" s="1"/>
  <c r="E8" i="11"/>
  <c r="F8" i="11" s="1" a="1"/>
  <c r="F8" i="11" s="1"/>
  <c r="E9" i="11"/>
  <c r="F9" i="11" s="1" a="1"/>
  <c r="F9" i="11" s="1"/>
  <c r="E10" i="11"/>
  <c r="F10" i="11" s="1" a="1"/>
  <c r="F10" i="11" s="1"/>
  <c r="E11" i="11"/>
  <c r="F11" i="11" s="1" a="1"/>
  <c r="F11" i="11" s="1"/>
  <c r="E12" i="11"/>
  <c r="F12" i="11" s="1" a="1"/>
  <c r="F12" i="11" s="1"/>
  <c r="E13" i="11"/>
  <c r="F13" i="11" s="1" a="1"/>
  <c r="F13" i="11" s="1"/>
  <c r="E14" i="11"/>
  <c r="F14" i="11" s="1" a="1"/>
  <c r="F14" i="11" s="1"/>
  <c r="E15" i="11"/>
  <c r="F15" i="11" s="1" a="1"/>
  <c r="F15" i="11" s="1"/>
  <c r="E16" i="11"/>
  <c r="F16" i="11" s="1" a="1"/>
  <c r="F16" i="11" s="1"/>
  <c r="E17" i="11"/>
  <c r="F17" i="11" s="1" a="1"/>
  <c r="F17" i="11" s="1"/>
  <c r="E18" i="11"/>
  <c r="F18" i="11" s="1" a="1"/>
  <c r="F18" i="11" s="1"/>
  <c r="E19" i="11"/>
  <c r="F19" i="11" s="1" a="1"/>
  <c r="F19" i="11" s="1"/>
  <c r="E20" i="11"/>
  <c r="F20" i="11" s="1" a="1"/>
  <c r="F20" i="11" s="1"/>
  <c r="E21" i="11"/>
  <c r="F21" i="11" s="1" a="1"/>
  <c r="F21" i="11" s="1"/>
  <c r="E22" i="11"/>
  <c r="F22" i="11" s="1" a="1"/>
  <c r="F22" i="11" s="1"/>
  <c r="E23" i="11"/>
  <c r="F23" i="11" s="1" a="1"/>
  <c r="F23" i="11" s="1"/>
  <c r="E24" i="11"/>
  <c r="F24" i="11" s="1" a="1"/>
  <c r="F24" i="11" s="1"/>
  <c r="E25" i="11"/>
  <c r="F25" i="11" s="1" a="1"/>
  <c r="F25" i="11" s="1"/>
  <c r="E26" i="11"/>
  <c r="F26" i="11" s="1" a="1"/>
  <c r="F26" i="11" s="1"/>
  <c r="E27" i="11"/>
  <c r="F27" i="11" s="1" a="1"/>
  <c r="F27" i="11" s="1"/>
  <c r="E28" i="11"/>
  <c r="F28" i="11" s="1" a="1"/>
  <c r="F28" i="11" s="1"/>
  <c r="E29" i="11"/>
  <c r="F29" i="11" s="1" a="1"/>
  <c r="F29" i="11" s="1"/>
  <c r="E30" i="11"/>
  <c r="F30" i="11" s="1" a="1"/>
  <c r="F30" i="11" s="1"/>
  <c r="E31" i="11"/>
  <c r="F31" i="11" s="1" a="1"/>
  <c r="F31" i="11" s="1"/>
  <c r="P6" i="8" l="1" a="1"/>
  <c r="P6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<sst xmlns="http://schemas.openxmlformats.org/spreadsheetml/2006/main" count="714" uniqueCount="441">
  <si>
    <t>รวม</t>
  </si>
  <si>
    <t>ลำดับ</t>
  </si>
  <si>
    <t>คนที่</t>
  </si>
  <si>
    <t>ลำดับที่สุ่ม</t>
  </si>
  <si>
    <t>ขั้นตอนการเตรียมข้อมูลตั้งต้น เพื่อตรวจสอบคุณภาพข้อมูล</t>
  </si>
  <si>
    <t>หมายเหตุ</t>
  </si>
  <si>
    <t>คำถามข้อที่ 1</t>
  </si>
  <si>
    <t>ความทันต่อเวลา (Timeliness)</t>
  </si>
  <si>
    <t>4. ความครบถ้วน (Completeness)</t>
  </si>
  <si>
    <t>กองโรคเอดส์และโรคติดต่อทางเพศสัมพันธ์</t>
  </si>
  <si>
    <t>สอบถามความมีอยู่จริงของเอกสาร/หลักฐาน (Discrepancies: Available reports)</t>
  </si>
  <si>
    <t>ความครบถ้วน (Completeness)</t>
  </si>
  <si>
    <t>คำถามข้อที่ 2</t>
  </si>
  <si>
    <t>คำถามข้อที่ 3</t>
  </si>
  <si>
    <t>คำถามข้อที่ 4</t>
  </si>
  <si>
    <t>คำถามข้อที่ 5</t>
  </si>
  <si>
    <t>กลุ่มเป้าหมาย</t>
  </si>
  <si>
    <t>1. MSM: ชายมีเพศสัมพันธ์กับชาย</t>
  </si>
  <si>
    <t>4. TGW: สาวประเภทสอง</t>
  </si>
  <si>
    <t>% ความครบถ้วนสมบูรณ์ (ภาพรวม)</t>
  </si>
  <si>
    <t>% ภาพรวมทั้ง 4 ด้าน</t>
  </si>
  <si>
    <t>2. MSW: พนักงานบริการชาย</t>
  </si>
  <si>
    <t>3. FSW: พนักงานบริการหญิง</t>
  </si>
  <si>
    <t>5. PWID: ผู้ใช้ยาเสพติดด้วยวิธีฉีด</t>
  </si>
  <si>
    <t>สำนักงานป้องกันควบคุมโรคที่ 1 จังหวัดเชียงใหม่</t>
  </si>
  <si>
    <t>สำนักงานป้องกันควบคุมโรคที่ 2 จังหวัดพิษณุโลก</t>
  </si>
  <si>
    <t>สำนักงานป้องกันควบคุมโรคที่ 3 จังหวัดนครสวรรค์</t>
  </si>
  <si>
    <t>สำนักงานป้องกันควบคุมโรคที่ 4 จังหวัดสระบุรี</t>
  </si>
  <si>
    <t>สำนักงานป้องกันควบคุมโรคที่ 5 จังหวัดราชบุรี</t>
  </si>
  <si>
    <t>สำนักงานป้องกันควบคุมโรคที่ 6 จังหวัดชลบุรี</t>
  </si>
  <si>
    <t>สำนักงานป้องกันควบคุมโรคที่ 7 จังหวัดขอนแก่น</t>
  </si>
  <si>
    <t>สำนักงานป้องกันควบคุมโรคที่ 8 จังหวัดอุดรธานี</t>
  </si>
  <si>
    <t>สำนักงานป้องกันควบคุมโรคที่ 9 จังหวัดนครราชสีมา</t>
  </si>
  <si>
    <t>สำนักงานป้องกันควบคุมโรคที่ 10 จังหวัดอุบลราชธานี</t>
  </si>
  <si>
    <t>สำนักงานป้องกันควบคุมโรคที่ 11 จังหวัดนครศรีธรรมราช</t>
  </si>
  <si>
    <t>สำนักงานป้องกันควบคุมโรคที่ 12 จังหวัดสงขลา</t>
  </si>
  <si>
    <t>สถาบันป้องกันควบคุมโรคเขตเมือง</t>
  </si>
  <si>
    <t>ชื่อหน่วยงาน</t>
  </si>
  <si>
    <t>PR-DDC</t>
  </si>
  <si>
    <t>ปีงบประมาณ</t>
  </si>
  <si>
    <t>ไตรมาส</t>
  </si>
  <si>
    <t>1 (ต.ค - ธ.ค)</t>
  </si>
  <si>
    <t>2 (ม.ค - มี.ค)</t>
  </si>
  <si>
    <t>3 (เม.ย - มิ.ย)</t>
  </si>
  <si>
    <t>4 (ก.ค - ก.ย)</t>
  </si>
  <si>
    <t>2565</t>
  </si>
  <si>
    <t>2566</t>
  </si>
  <si>
    <t>2567</t>
  </si>
  <si>
    <t>6. General Population: ทั่วไป</t>
  </si>
  <si>
    <t>7. MW: แรงงานข้ามชาติ</t>
  </si>
  <si>
    <t>8. Prisoner: ผู้ต้องขัง</t>
  </si>
  <si>
    <t>9.TGSW: พนักงานบริการหญิงข้ามเพศ</t>
  </si>
  <si>
    <t>ผลการตรวจสอบคุณภาพข้อมูล (Data verification)</t>
  </si>
  <si>
    <t>ชื่อ-นามสกุล</t>
  </si>
  <si>
    <t>กลุ่มประชากร</t>
  </si>
  <si>
    <t>กด F9 ให้เปลี่ยน</t>
  </si>
  <si>
    <t>สุ่มตัวอย่าง จำนวน 30 คน</t>
  </si>
  <si>
    <t>คำถามข้อที่ 1 ความมีอยู่จริง</t>
  </si>
  <si>
    <t>หมายเหตุ ที่ไม่ครบถ้วน</t>
  </si>
  <si>
    <t>จำนวนคน</t>
  </si>
  <si>
    <t>นาง เขมิกา น้อยสุขเสริม</t>
  </si>
  <si>
    <t>นาย กมล จ่าอินทร์</t>
  </si>
  <si>
    <t>นาย กรพรต สุขเจริญ</t>
  </si>
  <si>
    <t>นาย กฤษณะ ขรรค์เพชร</t>
  </si>
  <si>
    <t>นาย กีรณะ พลรัตน์</t>
  </si>
  <si>
    <t>นาย คริส ปิ่นทอง</t>
  </si>
  <si>
    <t>นาย จำรัส คงสวัสดิ์</t>
  </si>
  <si>
    <t>นาย จีรวัฒน์ พระใจบุญ</t>
  </si>
  <si>
    <t>นาย ชยานันต์ ใจสุวรรณ</t>
  </si>
  <si>
    <t>นาย ชาญวิทย์ ทองสิน</t>
  </si>
  <si>
    <t>นาย ชาญวิทย์ เชื้อหงส์</t>
  </si>
  <si>
    <t>นาย ณัฐพลฐ สุขสวัสดิ์</t>
  </si>
  <si>
    <t>นาย ทศวรรษ นูปกรณ์</t>
  </si>
  <si>
    <t>นาย ทองคำ พุทองศิริ</t>
  </si>
  <si>
    <t>นาย ธันวา พูกสวัสดิ์</t>
  </si>
  <si>
    <t>นาย นที บุรีวงษ์</t>
  </si>
  <si>
    <t>นาย นฤชา พุกเกษม</t>
  </si>
  <si>
    <t>นาย นรินทร์ ศรีเรืองแสง</t>
  </si>
  <si>
    <t>นาย ปราโมช จันทร์สุวรรณ</t>
  </si>
  <si>
    <t>นาย พงษ์ศักดิ์ ท้วมกลัด</t>
  </si>
  <si>
    <t>นาย มนต์ชัย คงแพทย์</t>
  </si>
  <si>
    <t>นาย มนู ขุนเล็ก</t>
  </si>
  <si>
    <t>นาย มารุต สว่างใจ</t>
  </si>
  <si>
    <t>นาย ยุทธชัย สัมฤทธิ์เรืองแสง</t>
  </si>
  <si>
    <t>นาย รุจิพงศ์ พงษ์เกิดลาภ</t>
  </si>
  <si>
    <t>นาย ศักดา กิจเจตนี</t>
  </si>
  <si>
    <t>นาย อนุชา จำเนียรพล</t>
  </si>
  <si>
    <t>นาย วิสูตร สุนทรพฤกษ์</t>
  </si>
  <si>
    <t>นาย วีรพล ศรีสมรส</t>
  </si>
  <si>
    <t>นาย วุฒิชัย สุขปลื้ม</t>
  </si>
  <si>
    <t>นาย ศักดิ์แสน อยู่สุข</t>
  </si>
  <si>
    <t>นาย ศิริชัย รากแก้ว</t>
  </si>
  <si>
    <t>นาย อำนาจ โมราทอง</t>
  </si>
  <si>
    <t>นาย อุดร เดื่่อกระโทก</t>
  </si>
  <si>
    <t>นาย บุญลือ รื่นเริง</t>
  </si>
  <si>
    <t>นาย วราวุธ ขุนทองพลัด</t>
  </si>
  <si>
    <t>นาย อนุวัฒน์ แย้มอยู่</t>
  </si>
  <si>
    <t>นาย ชาตรี หอมกมล</t>
  </si>
  <si>
    <t>นาย ทิวากร จิตรพึ่งธรรม</t>
  </si>
  <si>
    <t>นาย LIm  kok Lian</t>
  </si>
  <si>
    <t>นาย อภิสิทธิ์ แจ่มใจ</t>
  </si>
  <si>
    <t>นาย ธีรคลทิพย์ พิมพิวาน</t>
  </si>
  <si>
    <t>นาย สมพร ปิ่นคล้าย</t>
  </si>
  <si>
    <t>นาย ละมัย สุทธิประภา</t>
  </si>
  <si>
    <t>นาย ศักดา ทวีธวัชธธรม</t>
  </si>
  <si>
    <t>นาย พรเทพ บุญเฉย</t>
  </si>
  <si>
    <t>นาย พรพจน์ พรมั่น</t>
  </si>
  <si>
    <t>นาย สมชาติ สะทิ</t>
  </si>
  <si>
    <t>นาย สุรัตน์ เพ็งชัย</t>
  </si>
  <si>
    <t>นาย สุวิทย์ สีชมภู</t>
  </si>
  <si>
    <t>นาย จิรเดช เขียวชอุ่ม</t>
  </si>
  <si>
    <t>นาย สมศักดิ์ หมายใจชู</t>
  </si>
  <si>
    <t>นาย ทวีป อยู่ยืนยง</t>
  </si>
  <si>
    <t>นาย พยุง กะสายแก้ว</t>
  </si>
  <si>
    <t>นาย ปรีชา เภาวะณะ</t>
  </si>
  <si>
    <t>นาย ยกพล ปุกหุต</t>
  </si>
  <si>
    <t>นาย กฤษฎา พิสุทธิ์สีมา</t>
  </si>
  <si>
    <t>นาย คุณากร มรรคมงคล</t>
  </si>
  <si>
    <t>นาย ณรงค์ศักดิ์ พลอยจิ๋ว</t>
  </si>
  <si>
    <t>นาย มานพ แจ่มแสง</t>
  </si>
  <si>
    <t>นาย สุชาติ บุญธรรม</t>
  </si>
  <si>
    <t>นาย ชยพล ทองมี</t>
  </si>
  <si>
    <t>นาย อัครพล เจริญสุข</t>
  </si>
  <si>
    <t>นาย เดช สมบูรณ์</t>
  </si>
  <si>
    <t>นาย วิชัย ศรีรอด</t>
  </si>
  <si>
    <t>นาย สัมพันธ์ มะนิยม</t>
  </si>
  <si>
    <t>นาย ธนชัย แผนสมบูรณ์</t>
  </si>
  <si>
    <t>นาย อดิศักดิ์ ประมวลศิลป์</t>
  </si>
  <si>
    <t>นาย ธนนคร คล้ายเจียม</t>
  </si>
  <si>
    <t>นาย กิตติ แทนศิริ</t>
  </si>
  <si>
    <t>นาย เอกราช แจ่มจำรัส</t>
  </si>
  <si>
    <t>นางสาว รุ่งทิพย์ ธีระบุตร</t>
  </si>
  <si>
    <t>นางสาว ทิพย์ธิดา ขันธวัฒนา</t>
  </si>
  <si>
    <t>นางสาว เรียม บัวทิพย์</t>
  </si>
  <si>
    <t>นางสาว สุปราณี พานิช</t>
  </si>
  <si>
    <t>นางสาว มัณฑนา แก้วโรจน์</t>
  </si>
  <si>
    <t>นางสาว นาตยา นาคะ</t>
  </si>
  <si>
    <t>นางสาว สุวิษา คล่องแคล่ว</t>
  </si>
  <si>
    <t>นางสาว เยาวเรศ เหรียญทอง</t>
  </si>
  <si>
    <t>นางสาว พนิดา ศิริผล</t>
  </si>
  <si>
    <t>นางสาว พิมลภรณ์ ชัยเลิศ</t>
  </si>
  <si>
    <t>นางสาว สุภาพร วิเชียรชม</t>
  </si>
  <si>
    <t>นางสาว กรรณิกา สังสัญชาติ</t>
  </si>
  <si>
    <t>นางสาว กาญจนา คำพา</t>
  </si>
  <si>
    <t>นางสาว อุษา แซ่บึง</t>
  </si>
  <si>
    <t>นางสาว อัจฉรา อรัญทอง</t>
  </si>
  <si>
    <t>นางสาว ปิยะนุช โสภณ</t>
  </si>
  <si>
    <t>นางสาว พรวรินทร์ อ่ำทุ่งพงษ์</t>
  </si>
  <si>
    <t>นางสาว สุภัสสร เขียวขจี</t>
  </si>
  <si>
    <t>นางสาว จุฑารัตน์ จิตรมา</t>
  </si>
  <si>
    <t>นางสาว เล็ก แย้มสำราญ</t>
  </si>
  <si>
    <t>จำนวนคนที่จะสุ่ม</t>
  </si>
  <si>
    <t>จำนวนคนที่สุ่มได้</t>
  </si>
  <si>
    <t>สูตรสุ่ม</t>
  </si>
  <si>
    <t>RANDBTWEEN(1,91)</t>
  </si>
  <si>
    <t>INDEX(B5:B95,E5)</t>
  </si>
  <si>
    <t>สรุปนิยามความหมายของมิติด้านคุณภาพข้อมูลที่ประเมิน 4 ด้าน โดยสังเขป</t>
  </si>
  <si>
    <r>
      <t xml:space="preserve">3. ความทันต่อเวลา (Timeliness)  หมายถึง สามารถบันทึกข้อมูลการรับบริการเข้าสู่ระบบได้ทันตามรอบการรายงานแต่ละไตรมาส </t>
    </r>
    <r>
      <rPr>
        <sz val="16"/>
        <color theme="1"/>
        <rFont val="TH SarabunPSK"/>
        <family val="2"/>
      </rPr>
      <t xml:space="preserve">เอกสารการรับบริการที่สุ่มมา ได้บันทึกข้อมูลเข้าสู่ระบบทันตามระยะเวลารายงานที่กำหนด </t>
    </r>
    <r>
      <rPr>
        <b/>
        <sz val="16"/>
        <color rgb="FFFF0000"/>
        <rFont val="TH SarabunPSK"/>
        <family val="2"/>
      </rPr>
      <t>(บันทึกข้อมูลภายในวันที่ 15 ของเดือนถัดไปหลังสิ้นไตรมาส)</t>
    </r>
  </si>
  <si>
    <r>
      <rPr>
        <b/>
        <sz val="16"/>
        <rFont val="TH SarabunPSK"/>
        <family val="2"/>
      </rPr>
      <t xml:space="preserve">    4.2 ความครบถ้วนสมบูรณ์ของข้อมูล </t>
    </r>
    <r>
      <rPr>
        <b/>
        <u/>
        <sz val="16"/>
        <rFont val="TH SarabunPSK"/>
        <family val="2"/>
      </rPr>
      <t>ในเอกสารที่เก็บข้อมูล</t>
    </r>
    <r>
      <rPr>
        <sz val="16"/>
        <rFont val="TH SarabunPSK"/>
        <family val="2"/>
      </rPr>
      <t xml:space="preserve"> หมายถึง ลงข้อมูล หรือเก็บข้อมูลในเอกสาร เช่น แบบฟอร์ม VCT, แบบฟอร์มบันทึกข้อมูลการรักษา, OPD card ได้ครบถ้วน ตามตัวแปรสำคัญ</t>
    </r>
  </si>
  <si>
    <t xml:space="preserve">ขั้นตอนที่ 1 ทบทวนข้อมูลรายงาน </t>
  </si>
  <si>
    <t>1) ทบทวนข้อมูลรายงาน จำนวนผู้ที่รับบริการตามตัวชี้วัดที่กำหนด  เพื่อทราบจำนวนผู้มารับบริการแต่ละไตรมาส และเลือกช่วงเวลาที่จะประเมินคุณภาพข้อมูล</t>
  </si>
  <si>
    <t>ไตรมาส 1</t>
  </si>
  <si>
    <t>รวม (สะสม)</t>
  </si>
  <si>
    <t>ไตรมาส 2</t>
  </si>
  <si>
    <t>ไตรมาส 3</t>
  </si>
  <si>
    <t>ไตรมาส 4</t>
  </si>
  <si>
    <t>MSM: ชายมีเพศสัมพันธ์กับชาย</t>
  </si>
  <si>
    <t>MSW: พนักงานบริการชาย</t>
  </si>
  <si>
    <t>FSW: พนักงานบริการหญิง</t>
  </si>
  <si>
    <t>TGW: สาวประเภทสอง</t>
  </si>
  <si>
    <t>PWID: ผู้ใช้ยาเสพติดด้วยวิธีฉีด</t>
  </si>
  <si>
    <t>MW: แรงงานข้ามชาติ</t>
  </si>
  <si>
    <t>Prisoner: ผู้ต้องขัง</t>
  </si>
  <si>
    <t>TGSW: พนักงานบริการหญิงข้ามเพศ</t>
  </si>
  <si>
    <t>General Population: ทั่วไป/ไม่ระบุกลุ่ม</t>
  </si>
  <si>
    <t xml:space="preserve">เช่น กรณีต้องการตรวจสอบข้อมูล รพ. A ก็นำข้อมูลรายงานผลการดำเนินงาน จากระบบรายงาน (เช่น NAP web report, TPT-HIV) แต่ละไตรมาส มาพิจารณา </t>
  </si>
  <si>
    <t>1 – 100 คน</t>
  </si>
  <si>
    <t>101 – 500 คน</t>
  </si>
  <si>
    <t>60 - 80 คน</t>
  </si>
  <si>
    <t>501-1,000 คน</t>
  </si>
  <si>
    <t>81 - 100 คน</t>
  </si>
  <si>
    <t>&gt; 1,000 คน</t>
  </si>
  <si>
    <t>100 - 150 คน</t>
  </si>
  <si>
    <t>เกณฑ์การสุ่มตัวอย่างเพื่อตรวจประเมินคุณภาพข้อมูล ที่คณะทำงานกำหนดร่วมกัน มีดังนี้</t>
  </si>
  <si>
    <t>จำนวนข้อมูลผู้รับบริการ</t>
  </si>
  <si>
    <t>ขั้นตอนที่ 3 เตรียมฐานข้อมูลผู้รับบริการ</t>
  </si>
  <si>
    <t>** เกณฑ์จำนวนสุ่มประเมินที่กำหนดขึ้นเป็นเกณฑ์ที่แนะนำ เพื่อให้มีกรอบแนวทางการดำเนินงาน ทั้งนี้ จำนวนสุ่มประเมินจริง สามารถปรับเปลี่ยนได้ตามบริบทของพื้นที่ ให้มีความเหมาะสม เช่น ตัวแปรสำคัญที่ต้องตรวจสอบ ขั้นตอนการสืบค้นเอกสารหลักฐานที่หน่วยบริการ หรือระยะเวลาในการลงประเมิน เป็นต้น</t>
  </si>
  <si>
    <t>เกณฑ์จำนวนสุ่มตรวจ **</t>
  </si>
  <si>
    <t>แบบฟอร์มการตรวจสอบข้อมูล (Data verification)</t>
  </si>
  <si>
    <t>ขั้นตอนที่ 6 สรุปผลการตรวจสอบข้อมูล</t>
  </si>
  <si>
    <t>ขั้นตอนที่ 5 ตรวจสอบข้อมูลกับหลักฐาน</t>
  </si>
  <si>
    <r>
      <t>เตรียมฐานข้อมูลผู้รับบริการ</t>
    </r>
    <r>
      <rPr>
        <b/>
        <u/>
        <sz val="18"/>
        <color theme="1"/>
        <rFont val="TH SarabunPSK"/>
        <family val="2"/>
      </rPr>
      <t xml:space="preserve"> ทุกราย</t>
    </r>
    <r>
      <rPr>
        <sz val="18"/>
        <color theme="1"/>
        <rFont val="TH SarabunPSK"/>
        <family val="2"/>
      </rPr>
      <t xml:space="preserve"> ของหน่วยบริการ </t>
    </r>
    <r>
      <rPr>
        <b/>
        <u/>
        <sz val="18"/>
        <color theme="1"/>
        <rFont val="TH SarabunPSK"/>
        <family val="2"/>
      </rPr>
      <t>เป็นรายบุคคล</t>
    </r>
    <r>
      <rPr>
        <sz val="18"/>
        <color theme="1"/>
        <rFont val="TH SarabunPSK"/>
        <family val="2"/>
      </rPr>
      <t xml:space="preserve"> ตามช่วงเวลาไตรมาสที่กำหนด (ในขั้นตอนที่ 1) เพื่อใช้สุ่มตามจำนวนที่กำหนดไว้</t>
    </r>
  </si>
  <si>
    <t>สุ่มข้อมูลให้ได้จำนวน เท่ากับการคำนวณ ขั้นตอนที่ 2</t>
  </si>
  <si>
    <t>มีเอกสารหลักฐาน/ข้อมูลดิบ ยืนยันการรับบริการ</t>
  </si>
  <si>
    <t>บันทึกในโปรแกรมถูกต้อง ตรงกับเอกสาร/ตรงนิยาม</t>
  </si>
  <si>
    <t>วันที่บันทึกส่งข้อมูล 
ทันตามกำหนด</t>
  </si>
  <si>
    <t>คำถามข้อที่ 2 ความถูกต้อง</t>
  </si>
  <si>
    <t>คำถามข้อที่ 3 ความทันต่อเวลา</t>
  </si>
  <si>
    <t>ลงข้อมูลครบถ้วน
ทุกตัวแปรสำคัญ</t>
  </si>
  <si>
    <t>ลงข้อมูลในเอกสารหลักฐาน/
แบบฟอร์มครบถ้วน</t>
  </si>
  <si>
    <t>คำถามข้อที่ 5 ความครบถ้วน 
(ในเอกสารฟอร์ม, log bookฯลฯ)</t>
  </si>
  <si>
    <t xml:space="preserve">คำถามข้อที่ 4 ความครบถ้วน
(การบันทึกข้อมูลในโปรแกรม) </t>
  </si>
  <si>
    <t>หมายเหตุ ที่ไม่ถูกต้อง</t>
  </si>
  <si>
    <t>ส่วนที่ 2 การตรวจสอบข้อมูล และให้คะแนน (1 หรือ 0) ทีละรายการ</t>
  </si>
  <si>
    <t>ส่วนที่ 1 รายการที่ถูกสุ่ม  (Copy รายการข้อมูลที่ถูกสุ่มจาก "Sheet 4 สุ่มข้อมูลตามจำนวน" มาวางเฉพาะค่า หรือ Paste values)</t>
  </si>
  <si>
    <t>1. ชื่อตัวชี้วัด​ :</t>
  </si>
  <si>
    <t>4. ชื่อหน่วยงานที่รับการประเมิน</t>
  </si>
  <si>
    <t>5.1 ช่วงเวลาของเอกสารที่ตรวจสอบ (ปีงบประมาณ)</t>
  </si>
  <si>
    <t>5.2 ช่วงเวลาของเอกสารที่ตรวจสอบ (ไตรมาส)</t>
  </si>
  <si>
    <t>2. ชื่อหน่วยงานผู้ประเมิน :</t>
  </si>
  <si>
    <t xml:space="preserve">3. ชื่อหน่วยงานผู้ร่วมประเมิน </t>
  </si>
  <si>
    <t>จำนวนประชากรหลักที่ได้รับบริการป้องกันเอชไอวีและโรคติดต่อทางเพศสัมพันธ์เชิงรุก (Reach)</t>
  </si>
  <si>
    <t xml:space="preserve">จำนวนประชากรหลักที่ได้รับการตรวจเลือดหาเชื้อเอชไอวีและรู้ผล (HIV Testing &amp; Know result) </t>
  </si>
  <si>
    <t>จำนวนประชากรหลักได้รับบริการยาป้องกันก่อนการสัมผัสเชื้อเอชไอวี (PrEP)</t>
  </si>
  <si>
    <t>จำนวนผู้ติดเชื้อเอชไอวีที่กำลังรับการรักษาด้วยยาต้านไวรัส (ART)</t>
  </si>
  <si>
    <t>จำนวนผู้ติดเชื้อเอชไอวีที่ได้รับการรักษาวัณโรคระยะแฝง (TPT)</t>
  </si>
  <si>
    <t>กระบี่</t>
  </si>
  <si>
    <t>กาญจนบุรี</t>
  </si>
  <si>
    <t>กาฬสินธุ์</t>
  </si>
  <si>
    <t>กำแพงเพชร</t>
  </si>
  <si>
    <t>ขอนแก่น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</si>
  <si>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</si>
  <si>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</si>
  <si>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</si>
  <si>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</si>
  <si>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</si>
  <si>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</si>
  <si>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</si>
  <si>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</si>
  <si>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</si>
  <si>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</si>
  <si>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นครปฐม</t>
  </si>
  <si>
    <t>นครพนม</t>
  </si>
  <si>
    <t>นครราชสีมา</t>
  </si>
  <si>
    <t>นครศรีธรรมราช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</si>
  <si>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</si>
  <si>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</si>
  <si>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</si>
  <si>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</si>
  <si>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</si>
  <si>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</si>
  <si>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</si>
  <si>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ปัตตานี</t>
  </si>
  <si>
    <t>พระนครศรีอยุธยา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</si>
  <si>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</si>
  <si>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</si>
  <si>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</si>
  <si>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</si>
  <si>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</si>
  <si>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</si>
  <si>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</si>
  <si>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</si>
  <si>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</si>
  <si>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</si>
  <si>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</si>
  <si>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</si>
  <si>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</si>
  <si>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</si>
  <si>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</si>
  <si>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</si>
  <si>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ภูเก็ต</t>
  </si>
  <si>
    <t>ลพบุรี</t>
  </si>
  <si>
    <t>ลำปาง</t>
  </si>
  <si>
    <t>ลำพูน</t>
  </si>
  <si>
    <t>เลย</t>
  </si>
  <si>
    <t>สกลนคร</t>
  </si>
  <si>
    <t>สตูล</t>
  </si>
  <si>
    <t>สมุทรปราการ</t>
  </si>
  <si>
    <t>สมุทรสาคร</t>
  </si>
  <si>
    <t>สมุทรสงคราม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</si>
  <si>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</si>
  <si>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</si>
  <si>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</si>
  <si>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</si>
  <si>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</si>
  <si>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</si>
  <si>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</si>
  <si>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</si>
  <si>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</si>
  <si>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</si>
  <si>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</si>
  <si>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</si>
  <si>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</si>
  <si>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</si>
  <si>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สำนักงานสาธารณสุขจังหวัดกระบี่</t>
  </si>
  <si>
    <t>สำนักงานสาธารณสุขจังหวัดกาญจนบุรี</t>
  </si>
  <si>
    <t>สำนักงานสาธารณสุขจังหวัดกาฬสินธุ์</t>
  </si>
  <si>
    <t>สำนักงานสาธารณสุขจังหวัดกำแพงเพชร</t>
  </si>
  <si>
    <t>สำนักงานสาธารณสุขจังหวัดขอนแก่น</t>
  </si>
  <si>
    <t>สำนักงานสาธารณสุขจังหวัดฉะเชิงเทรา</t>
  </si>
  <si>
    <t>สำนักงานสาธารณสุขจังหวัดชลบุรี</t>
  </si>
  <si>
    <t>สำนักงานสาธารณสุขจังหวัดชัยนาท</t>
  </si>
  <si>
    <t>สำนักงานสาธารณสุขจังหวัดชัยภูมิ</t>
  </si>
  <si>
    <t>สำนักงานสาธารณสุขจังหวัดชุมพร</t>
  </si>
  <si>
    <t>สำนักงานสาธารณสุขจังหวัดเชียงราย</t>
  </si>
  <si>
    <t>สำนักงานสาธารณสุขจังหวัดเชียงใหม่</t>
  </si>
  <si>
    <t>สำนักงานสาธารณสุขจังหวัดตรัง</t>
  </si>
  <si>
    <t>สำนักงานสาธารณสุขจังหวัดตราด</t>
  </si>
  <si>
    <t>สำนักงานสาธารณสุขจังหวัดตาก</t>
  </si>
  <si>
    <t>สำนักงานสาธารณสุขจังหวัดนครปฐม</t>
  </si>
  <si>
    <t>สำนักงานสาธารณสุขจังหวัดนครพนม</t>
  </si>
  <si>
    <t>สำนักงานสาธารณสุขจังหวัดนครราชสีมา</t>
  </si>
  <si>
    <t>สำนักงานสาธารณสุขจังหวัดนครศรีธรรมราช</t>
  </si>
  <si>
    <t>สำนักงานสาธารณสุขจังหวัดนนทบุรี</t>
  </si>
  <si>
    <t>สำนักงานสาธารณสุขจังหวัดนราธิวาส</t>
  </si>
  <si>
    <t>สำนักงานสาธารณสุขจังหวัดน่าน</t>
  </si>
  <si>
    <t>สำนักงานสาธารณสุขจังหวัดบึงกาฬ</t>
  </si>
  <si>
    <t>สำนักงานสาธารณสุขจังหวัดบุรีรัมย์</t>
  </si>
  <si>
    <t>สำนักงานสาธารณสุขจังหวัดปทุมธานี</t>
  </si>
  <si>
    <t>สำนักงานสาธารณสุขจังหวัดประจวบคีรีขันธ์</t>
  </si>
  <si>
    <t>สำนักงานสาธารณสุขจังหวัดปัตตานี</t>
  </si>
  <si>
    <t>สำนักงานสาธารณสุขจังหวัดพระนครศรีอยุธยา</t>
  </si>
  <si>
    <t>สำนักงานสาธารณสุขจังหวัดพังงา</t>
  </si>
  <si>
    <t>สำนักงานสาธารณสุขจังหวัดพัทลุง</t>
  </si>
  <si>
    <t>สำนักงานสาธารณสุขจังหวัดพิจิตร</t>
  </si>
  <si>
    <t>สำนักงานสาธารณสุขจังหวัดพิษณุโลก</t>
  </si>
  <si>
    <t>สำนักงานสาธารณสุขจังหวัดเพชรบุรี</t>
  </si>
  <si>
    <t>สำนักงานสาธารณสุขจังหวัดเพชรบูรณ์</t>
  </si>
  <si>
    <t>สำนักงานสาธารณสุขจังหวัดแพร่</t>
  </si>
  <si>
    <t>สำนักงานสาธารณสุขจังหวัดมหาสารคาม</t>
  </si>
  <si>
    <t>สำนักงานสาธารณสุขจังหวัดมุกดาหาร</t>
  </si>
  <si>
    <t>สำนักงานสาธารณสุขจังหวัดแม่ฮ่องสอน</t>
  </si>
  <si>
    <t>สำนักงานสาธารณสุขจังหวัดยโสธร</t>
  </si>
  <si>
    <t>สำนักงานสาธารณสุขจังหวัดยะลา</t>
  </si>
  <si>
    <t>สำนักงานสาธารณสุขจังหวัดร้อยเอ็ด</t>
  </si>
  <si>
    <t>สำนักงานสาธารณสุขจังหวัดระนอง</t>
  </si>
  <si>
    <t>สำนักงานสาธารณสุขจังหวัดระยอง</t>
  </si>
  <si>
    <t>สำนักงานสาธารณสุขจังหวัดราชบุรี</t>
  </si>
  <si>
    <t>สำนักงานสาธารณสุขจังหวัดภูเก็ต</t>
  </si>
  <si>
    <t>สำนักงานสาธารณสุขจังหวัดลพบุรี</t>
  </si>
  <si>
    <t>สำนักงานสาธารณสุขจังหวัดลำปาง</t>
  </si>
  <si>
    <t>สำนักงานสาธารณสุขจังหวัดลำพูน</t>
  </si>
  <si>
    <t>สำนักงานสาธารณสุขจังหวัดเลย</t>
  </si>
  <si>
    <t>สำนักงานสาธารณสุขจังหวัดสกลนคร</t>
  </si>
  <si>
    <t>สำนักงานสาธารณสุขจังหวัดสตูล</t>
  </si>
  <si>
    <t>สำนักงานสาธารณสุขจังหวัดสมุทรปราการ</t>
  </si>
  <si>
    <t>สำนักงานสาธารณสุขจังหวัดสมุทรสาคร</t>
  </si>
  <si>
    <t>สำนักงานสาธารณสุขจังหวัดสมุทรสงคราม</t>
  </si>
  <si>
    <t>สำนักงานสาธารณสุขจังหวัดสระแก้ว</t>
  </si>
  <si>
    <t>สำนักงานสาธารณสุขจังหวัดสระบุรี</t>
  </si>
  <si>
    <t>สำนักงานสาธารณสุขจังหวัดสิงห์บุรี</t>
  </si>
  <si>
    <t>สำนักงานสาธารณสุขจังหวัดสุโขทัย</t>
  </si>
  <si>
    <t>สำนักงานสาธารณสุขจังหวัดสุพรรณบุรี</t>
  </si>
  <si>
    <t>สำนักงานสาธารณสุขจังหวัดสุราษฎร์ธานี</t>
  </si>
  <si>
    <t>สำนักงานสาธารณสุขจังหวัดหนองคาย</t>
  </si>
  <si>
    <t>สำนักงานสาธารณสุขจังหวัดหนองบัวลำภู</t>
  </si>
  <si>
    <t>สำนักงานสาธารณสุขจังหวัดอ่างทอง</t>
  </si>
  <si>
    <t>สำนักงานสาธารณสุขจังหวัดอำนาจเจริญ</t>
  </si>
  <si>
    <t>สำนักงานสาธารณสุขจังหวัดอุดรธานี</t>
  </si>
  <si>
    <t>สำนักงานสาธารณสุขจังหวัดอุตรดิตถ์</t>
  </si>
  <si>
    <t>สำนักงานสาธารณสุขจังหวัดอุทัยธานี</t>
  </si>
  <si>
    <t>สำนักงานสาธารณสุขจังหวัดอุบลราชธานี</t>
  </si>
  <si>
    <t>สำนักงานสาธารณสุข</t>
  </si>
  <si>
    <t>นครสวรรค์</t>
  </si>
  <si>
    <t>ศรีสะเกษ</t>
  </si>
  <si>
    <t>สุรินทร์</t>
  </si>
  <si>
    <t>สงขลา</t>
  </si>
  <si>
    <t>จันทบุรี</t>
  </si>
  <si>
    <t>พะเยา</t>
  </si>
  <si>
    <t>ปราจีนบุรี</t>
  </si>
  <si>
    <t>นครนายก</t>
  </si>
  <si>
    <t>กรุงเทพมหานคร</t>
  </si>
  <si>
    <t>จังหวัด</t>
  </si>
  <si>
    <t>สำนักงานสาธารณสุขจังหวัดนครสวรรค์</t>
  </si>
  <si>
    <t>สำนักงานสาธารณสุขจังหวัดศรีสะเกษ</t>
  </si>
  <si>
    <t>สำนักงานสาธารณสุขจังหวัดสุรินทร์</t>
  </si>
  <si>
    <t>สำนักงานสาธารณสุขจังหวัดสงขลา</t>
  </si>
  <si>
    <t>สำนักงานสาธารณสุขจังหวัดจันทบุรี</t>
  </si>
  <si>
    <t>สำนักงานสาธารณสุขจังหวัดพะเยา</t>
  </si>
  <si>
    <t>สำนักงานสาธารณสุขจังหวัดปราจีนบุรี</t>
  </si>
  <si>
    <t>สำนักงานสาธารณสุขจังหวัดนครนายก</t>
  </si>
  <si>
    <t>สำนักงานสาธารณสุขจังหวัดกรุงเทพมหานคร</t>
  </si>
  <si>
    <t>(2)
จำนวนที่ได้จากหลักฐานการให้บริการ(Excel หรือ HIS หรือ Paper)ตรวจนับจากเอกสารที่มีอยู่ (ข้อมูลดิบ เช่น สำเนาใบลงทะเบียน เอกสารทางการเงิน เป็นต้น)</t>
  </si>
  <si>
    <t xml:space="preserve">(6)
ด้านความทันต่อเวลาสำหรับการรายงานรายไตรมาส
</t>
  </si>
  <si>
    <t>(7)=(6)/(1)
%ความทันเวลา</t>
  </si>
  <si>
    <t>(1)
จำนวนที่สุ่มตรวจ
(จากที่บันทึกเข้าระบบ)</t>
  </si>
  <si>
    <t>ข้อที่ 1: % ความมีอยู่จริงของเอกสาร ตามเอกสารจริง/ข้อมูลดิบ</t>
  </si>
  <si>
    <t>ข้อที่ 2: % ความถูกต้อง</t>
  </si>
  <si>
    <t>ข้อที่ 3: % ความทันต่อเวลา</t>
  </si>
  <si>
    <t>ข้อที่ 4: % ความสมบูรณ์ (ข้อมูลในโปรแกรม)</t>
  </si>
  <si>
    <t>ข้อที่ 5: % ความสมบูรณ์ (ตัวแปรในเอกสาร)</t>
  </si>
  <si>
    <t>(5)=(4)/(2)
%ความถูกต้อง</t>
  </si>
  <si>
    <t>1) ส่วนที่ 1 คัดลอก (Copy) รายการข้อมูลที่ถูกสุ่มจาก "Sheet 4 สุ่มข้อมูลตามจำนวน" มาวางเฉพาะค่า หรือ Paste values</t>
  </si>
  <si>
    <t>2) ส่วนที่ 2 ตรวจสอบข้อมูล โดยเปรียบเทียบข้อมูลผู้รับบริการที่สุ่มมา ทุกราย ระหว่างเอกสารของโรงพยาบาล กับในโปรแกรมบันทึก ตามประเด็นด้านคุณภาพ 4 ด้าน และให้คะแนน 0 หรือ 1 (ด้านขวา)</t>
  </si>
  <si>
    <r>
      <rPr>
        <b/>
        <sz val="16"/>
        <color theme="1"/>
        <rFont val="TH SarabunPSK"/>
        <family val="2"/>
      </rPr>
      <t>ขั้นตอนที่ 1</t>
    </r>
    <r>
      <rPr>
        <sz val="16"/>
        <color theme="1"/>
        <rFont val="TH SarabunPSK"/>
        <family val="2"/>
      </rPr>
      <t xml:space="preserve"> ทบทวนข้อมูลรายงาน จำนวนผู้ที่รับบริการตามตัวชี้วัดที่กำหนด  เพื่อทราบจำนวนผู้มารับบริการแต่ละไตรมาส และเลือกช่วงเวลาที่จะประเมินคุณภาพข้อมูล</t>
    </r>
  </si>
  <si>
    <r>
      <rPr>
        <b/>
        <sz val="16"/>
        <color theme="1"/>
        <rFont val="TH SarabunPSK"/>
        <family val="2"/>
      </rPr>
      <t>ขั้นตอนที่ 3</t>
    </r>
    <r>
      <rPr>
        <sz val="16"/>
        <color theme="1"/>
        <rFont val="TH SarabunPSK"/>
        <family val="2"/>
      </rPr>
      <t xml:space="preserve"> เตรียมฐานข้อมูลผู้รับบริการ ทุกราย ของหน่วยบริการ เป็นรายบุคคล ตามช่วงเวลาไตรมาสที่กำหนด (ในขั้นตอนที่ 1) เพื่อใช้สุ่มตามจำนวนที่กำหนดไว้</t>
    </r>
  </si>
  <si>
    <r>
      <rPr>
        <b/>
        <sz val="16"/>
        <color theme="1"/>
        <rFont val="TH SarabunPSK"/>
        <family val="2"/>
      </rPr>
      <t>ขั้นตอนที่ 4</t>
    </r>
    <r>
      <rPr>
        <sz val="16"/>
        <color theme="1"/>
        <rFont val="TH SarabunPSK"/>
        <family val="2"/>
      </rPr>
      <t xml:space="preserve"> </t>
    </r>
    <r>
      <rPr>
        <sz val="16"/>
        <rFont val="TH SarabunPSK"/>
        <family val="2"/>
      </rPr>
      <t>สุ่มข้อมูลให้ได้จำนวน เท่ากับการคำนวณ ขั้นตอนที่ 2</t>
    </r>
  </si>
  <si>
    <r>
      <rPr>
        <b/>
        <sz val="16"/>
        <color theme="1"/>
        <rFont val="TH SarabunPSK"/>
        <family val="2"/>
      </rPr>
      <t>ขั้นตอนที่ 6</t>
    </r>
    <r>
      <rPr>
        <sz val="16"/>
        <color theme="1"/>
        <rFont val="TH SarabunPSK"/>
        <family val="2"/>
      </rPr>
      <t xml:space="preserve"> </t>
    </r>
    <r>
      <rPr>
        <sz val="16"/>
        <rFont val="TH SarabunPSK"/>
        <family val="2"/>
      </rPr>
      <t>สรุปผลการตรวจสอบข้อมูล</t>
    </r>
  </si>
  <si>
    <r>
      <rPr>
        <b/>
        <sz val="16"/>
        <color theme="1"/>
        <rFont val="TH SarabunPSK"/>
        <family val="2"/>
      </rPr>
      <t>ขั้นตอนที่ 5</t>
    </r>
    <r>
      <rPr>
        <sz val="16"/>
        <color theme="1"/>
        <rFont val="TH SarabunPSK"/>
        <family val="2"/>
      </rPr>
      <t xml:space="preserve"> ตรวจสอบข้อมูล โดยเปรียบเทียบข้อมูลผู้รับบริการที่สุ่มมา ทุกราย ระหว่างเอกสารของโรงพยาบาล กับในโปรแกรมบันทึก ตามประเด็นด้านคุณภาพ 4 ด้าน และให้คะแนน 0 หรือ 1</t>
    </r>
  </si>
  <si>
    <r>
      <t xml:space="preserve">1. สอบถามความมีอยู่จริงของเอกสาร/หลักฐาน (Discrepancies: Available reports) หมายถึง </t>
    </r>
    <r>
      <rPr>
        <sz val="16"/>
        <color theme="1"/>
        <rFont val="TH SarabunPSK"/>
        <family val="2"/>
      </rPr>
      <t>จำนวนที่ได้จากหลักฐานการให้บริการ (Excel, แบบฟอร์มบันทึกข้อมูลการรักษา, OPD card, ข้อมูลจาก HIS) ตรวจนับจากเอกสารที่มีอยู่จริง</t>
    </r>
  </si>
  <si>
    <r>
      <t xml:space="preserve">   </t>
    </r>
    <r>
      <rPr>
        <b/>
        <sz val="16"/>
        <color theme="1"/>
        <rFont val="TH SarabunPSK"/>
        <family val="2"/>
      </rPr>
      <t xml:space="preserve"> 4.1 ความครบถ้วนสมบูรณ์ของข้อมูล </t>
    </r>
    <r>
      <rPr>
        <b/>
        <u/>
        <sz val="16"/>
        <color theme="1"/>
        <rFont val="TH SarabunPSK"/>
        <family val="2"/>
      </rPr>
      <t>ในโปรแกรม</t>
    </r>
    <r>
      <rPr>
        <sz val="16"/>
        <color theme="1"/>
        <rFont val="TH SarabunPSK"/>
        <family val="2"/>
      </rPr>
      <t xml:space="preserve"> หมายถึง บันทึกข้อมูลในโปรแกรมได้ครบถ้วน ตามตัวแปรสำคัญ</t>
    </r>
  </si>
  <si>
    <t>ผลคะแนนการตรวจวัดคุณภาพข้อมูล</t>
  </si>
  <si>
    <t>ขั้นตอนที่ 4 สุ่มข้อมูลตามจำนวน</t>
  </si>
  <si>
    <t>ขั้นตอนที่ 2 กำหนดจำนวนสุ่มตรวจ</t>
  </si>
  <si>
    <r>
      <rPr>
        <b/>
        <sz val="16"/>
        <color theme="1"/>
        <rFont val="TH SarabunPSK"/>
        <family val="2"/>
      </rPr>
      <t>ขั้นตอนที่ 2</t>
    </r>
    <r>
      <rPr>
        <sz val="16"/>
        <color theme="1"/>
        <rFont val="TH SarabunPSK"/>
        <family val="2"/>
      </rPr>
      <t xml:space="preserve"> กำหนดจำนวนสุ่มตรวจ จากเกณฑ์การสุ่มตัวอย่างที่แนะนำ (สามารถปรับเปลี่ยนตามบริบทและความเหมาะสม) </t>
    </r>
  </si>
  <si>
    <t>(4)
ด้านความถูกต้องของข้อมูล
(ตรงตามนิยาม ไม่คลาดเคลื่อนจากเอกสารหลักฐาน)</t>
  </si>
  <si>
    <t>(8)
ด้านความครบถ้วนสมบูรณ์ของข้อมูล
(บันทึกข้อมูลในโปรแกรมครบถ้วน ถูกต้อง ตามตัวแปร)</t>
  </si>
  <si>
    <t>(9)=(8)/(1)
%ความครบถ้วนสมบูรณ์ทุกตัวแปร (ข้อมูลในโปรแกรม)</t>
  </si>
  <si>
    <t>(10)
ด้านความครบถ้วนสมบูรณ์ของข้อมูล
(เก็บข้อมูลในเอกสารครบถ้วน ตามตัวแปร)</t>
  </si>
  <si>
    <t>(11)=(10)/(2)
%ความครบถ้วนของจำนวนเอกสาร</t>
  </si>
  <si>
    <t>(12)= (9) + (11) / 2
%ความครบถ้วนสมบูรณ์</t>
  </si>
  <si>
    <t>(13)=[(3)+(5)+(7)+(12)] / 4
%ภาพรวมทั้ง 4 ด้าน</t>
  </si>
  <si>
    <t xml:space="preserve">(3)=(2)/(1)
%ความมีอยู่จริงของเอกสาร 
ตามเอกสารจริง/ข้อมูลดิบ
</t>
  </si>
  <si>
    <t>ความถูกต้อง (Accuracy) ไม่บิดเบือน (Integrity)</t>
  </si>
  <si>
    <r>
      <rPr>
        <b/>
        <sz val="16"/>
        <color theme="1"/>
        <rFont val="TH SarabunPSK"/>
        <family val="2"/>
      </rPr>
      <t xml:space="preserve">2. ความถูกต้อง (Accuracy) ไม่บิดเบือน (Integrity) </t>
    </r>
    <r>
      <rPr>
        <sz val="16"/>
        <color theme="1"/>
        <rFont val="TH SarabunPSK"/>
        <family val="2"/>
      </rPr>
      <t>หมายถึง ข้อมูลถูกต้องตรงตามเอกสารหลักฐาน และตรงตามนิยามในตัวชี้วัด</t>
    </r>
  </si>
  <si>
    <t>กำหนดขั้นต่ำ 30 คน*</t>
  </si>
  <si>
    <t xml:space="preserve">* จำนวนที่สุ่มประเมินขั้นต่ำ ไม่ควรน้อยกว่า 30 คน และกรณีจำนวนผู้รับบริการไม่เกิน 30 คน แนะนำให้ตรวจสอบข้อมูลทุกราย (ร้อยละ 100) </t>
  </si>
  <si>
    <t>NAP ID</t>
  </si>
  <si>
    <t>หมายเลขบัตรประจำตัว</t>
  </si>
  <si>
    <t>ได้รับยารักษาวัณโรคระยะแฝง</t>
  </si>
  <si>
    <t>ได้รับสูตรยา</t>
  </si>
  <si>
    <t>วันที่ที่เริ่มรับยา</t>
  </si>
  <si>
    <t>ผลการรักษาวัณโรคแฝง</t>
  </si>
  <si>
    <t>วันที่ครบสูตรการรักษา</t>
  </si>
  <si>
    <t>สาเหตุที่ไม่ครบตามสูตรการรักษา</t>
  </si>
  <si>
    <t>วันที่บันทึก</t>
  </si>
  <si>
    <t>random</t>
  </si>
  <si>
    <t>rank</t>
  </si>
  <si>
    <t xml:space="preserve">เกณฑ์การแปลผลการตรวจสอบคุณภาพข้อมูล (Data Verification) </t>
  </si>
  <si>
    <t>ระดับ</t>
  </si>
  <si>
    <t>คะแนน</t>
  </si>
  <si>
    <t xml:space="preserve">1) ดีเยี่ยม	</t>
  </si>
  <si>
    <t>หมายถึง   ร้อยละ 90 - 100</t>
  </si>
  <si>
    <t xml:space="preserve">2) ดีมาก		</t>
  </si>
  <si>
    <t>หมายถึง   ร้อยละ 80 - 89</t>
  </si>
  <si>
    <t xml:space="preserve">3) ดี		</t>
  </si>
  <si>
    <t>หมายถึง   ร้อยละ 70 - 79</t>
  </si>
  <si>
    <t>4) พอใช้</t>
  </si>
  <si>
    <t>หมายถึง   ร้อยละ 60 - 69</t>
  </si>
  <si>
    <t xml:space="preserve">5) ต้องปรับปรุง	</t>
  </si>
  <si>
    <t>หมายถึง   ต่ำกว่า ร้อยละ 60</t>
  </si>
  <si>
    <t>ตัวชี้วัดรายงานจำนวนผู้ติดเชื้อเอชไอวีรายใหม่ที่ได้รับการรักษาวัณโรคระยะแฝง (TPT-HIV)</t>
  </si>
  <si>
    <t>2) เลือกช่วงเวลาการรายงานที่ต้องการตรวจสอบข้อมูล เช่น กรณี รพ. A มีข้อมูลรายงานไตรมาส 2 สูงสุด จึงเลือกประเมินคุณภาพข้อมูลไตรมาส 3/2565</t>
  </si>
  <si>
    <t>กลุ่มประชากร MSM</t>
  </si>
  <si>
    <t>กลุ่มประชากร TG</t>
  </si>
  <si>
    <t>กลุ่มประชากร SW</t>
  </si>
  <si>
    <t>กลุ่มประชากร PWID</t>
  </si>
  <si>
    <t>กลุ่มประชากร PRISONER</t>
  </si>
  <si>
    <t>กลุ่มประชากร TGSW</t>
  </si>
  <si>
    <t>ไม่ระบุกลุ่มประชากร</t>
  </si>
  <si>
    <t>ชื่อหน่วยรับการประเมิน : …............................................... จังหวัด…........................................ เขต….....................................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</si>
</sst>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Browallia New"/>
      <family val="2"/>
    </font>
    <font>
      <b/>
      <sz val="16"/>
      <color theme="1"/>
      <name val="Browallia New"/>
      <family val="2"/>
    </font>
    <font>
      <sz val="14"/>
      <color theme="1"/>
      <name val="Browallia New"/>
      <family val="2"/>
    </font>
    <font>
      <b/>
      <sz val="14"/>
      <color theme="1"/>
      <name val="Browallia New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Browallia New"/>
      <family val="2"/>
    </font>
    <font>
      <sz val="14"/>
      <color rgb="FFFF0000"/>
      <name val="Browallia New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b/>
      <sz val="16"/>
      <name val="Browallia New"/>
      <family val="2"/>
    </font>
    <font>
      <sz val="16"/>
      <name val="Browallia New"/>
      <family val="2"/>
    </font>
    <font>
      <sz val="14"/>
      <color rgb="FF002060"/>
      <name val="Browallia New"/>
      <family val="2"/>
    </font>
    <font>
      <sz val="16"/>
      <color theme="0"/>
      <name val="Browallia New"/>
      <family val="2"/>
    </font>
    <font>
      <b/>
      <sz val="18"/>
      <name val="TH SarabunPSK"/>
      <family val="2"/>
    </font>
    <font>
      <sz val="18"/>
      <color theme="1"/>
      <name val="TH SarabunPSK"/>
      <family val="2"/>
    </font>
    <font>
      <sz val="18"/>
      <name val="TH SarabunPSK"/>
      <family val="2"/>
    </font>
    <font>
      <b/>
      <u/>
      <sz val="22"/>
      <color theme="0"/>
      <name val="TH SarabunPSK"/>
      <family val="2"/>
    </font>
    <font>
      <sz val="18"/>
      <color theme="0"/>
      <name val="TH SarabunPSK"/>
      <family val="2"/>
    </font>
    <font>
      <b/>
      <sz val="16"/>
      <color rgb="FF002060"/>
      <name val="TH SarabunPSK"/>
      <family val="2"/>
    </font>
    <font>
      <sz val="16"/>
      <color rgb="FF000000"/>
      <name val="TH SarabunPSK"/>
      <family val="2"/>
    </font>
    <font>
      <b/>
      <u/>
      <sz val="16"/>
      <color rgb="FF00206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0070C0"/>
      <name val="TH SarabunPSK"/>
      <family val="2"/>
    </font>
    <font>
      <b/>
      <sz val="18"/>
      <color theme="0"/>
      <name val="TH SarabunPSK"/>
      <family val="2"/>
    </font>
    <font>
      <sz val="11"/>
      <color theme="0"/>
      <name val="Calibri"/>
      <family val="2"/>
      <charset val="222"/>
      <scheme val="minor"/>
    </font>
    <font>
      <b/>
      <sz val="24"/>
      <color theme="0"/>
      <name val="TH SarabunPSK"/>
      <family val="2"/>
    </font>
    <font>
      <b/>
      <u/>
      <sz val="18"/>
      <color theme="1"/>
      <name val="TH SarabunPSK"/>
      <family val="2"/>
    </font>
    <font>
      <b/>
      <u/>
      <sz val="20"/>
      <color theme="0"/>
      <name val="TH SarabunPSK"/>
      <family val="2"/>
    </font>
    <font>
      <sz val="20"/>
      <color theme="0"/>
      <name val="TH SarabunPSK"/>
      <family val="2"/>
    </font>
    <font>
      <b/>
      <sz val="16"/>
      <color theme="0"/>
      <name val="Browallia New"/>
      <family val="2"/>
    </font>
    <font>
      <sz val="10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12"/>
      <name val="TH SarabunPSK"/>
      <family val="2"/>
    </font>
    <font>
      <b/>
      <sz val="16"/>
      <color rgb="FF002060"/>
      <name val="Browallia New"/>
      <family val="2"/>
    </font>
    <font>
      <b/>
      <sz val="16"/>
      <color rgb="FF0070C0"/>
      <name val="Browallia New"/>
      <family val="2"/>
    </font>
    <font>
      <sz val="16"/>
      <color rgb="FFFF0000"/>
      <name val="Browallia New"/>
      <family val="2"/>
    </font>
    <font>
      <b/>
      <sz val="16"/>
      <color theme="0"/>
      <name val="TH SarabunPSK"/>
      <family val="2"/>
      <charset val="222"/>
    </font>
    <font>
      <sz val="16"/>
      <color theme="1"/>
      <name val="Browallia New"/>
      <family val="2"/>
      <charset val="222"/>
    </font>
    <font>
      <b/>
      <sz val="16"/>
      <color theme="1"/>
      <name val="Browallia New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b/>
      <sz val="14"/>
      <color theme="1"/>
      <name val="Browallia New"/>
      <family val="2"/>
      <charset val="222"/>
    </font>
    <font>
      <sz val="14"/>
      <color theme="1"/>
      <name val="Browallia New"/>
      <family val="2"/>
      <charset val="222"/>
    </font>
    <font>
      <b/>
      <sz val="14"/>
      <name val="TH SarabunPSK"/>
      <family val="2"/>
      <charset val="222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18063"/>
        <bgColor indexed="64"/>
      </patternFill>
    </fill>
    <fill>
      <patternFill patternType="solid">
        <fgColor rgb="FFCE8467"/>
        <bgColor indexed="64"/>
      </patternFill>
    </fill>
    <fill>
      <patternFill patternType="solid">
        <fgColor rgb="FFEDAB94"/>
        <bgColor indexed="64"/>
      </patternFill>
    </fill>
    <fill>
      <patternFill patternType="solid">
        <fgColor rgb="FFF8D7C1"/>
        <bgColor indexed="64"/>
      </patternFill>
    </fill>
    <fill>
      <patternFill patternType="solid">
        <fgColor rgb="FFFBD4AD"/>
        <bgColor indexed="64"/>
      </patternFill>
    </fill>
    <fill>
      <patternFill patternType="solid">
        <fgColor rgb="FFF7D07A"/>
        <bgColor indexed="64"/>
      </patternFill>
    </fill>
    <fill>
      <patternFill patternType="solid">
        <fgColor rgb="FFFFE2AE"/>
        <bgColor indexed="64"/>
      </patternFill>
    </fill>
    <fill>
      <patternFill patternType="solid">
        <fgColor rgb="FFFBF1D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1E7DD"/>
      </patternFill>
    </fill>
    <fill>
      <patternFill patternType="solid">
        <fgColor rgb="FF3B868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5D18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D3A7FF"/>
        <bgColor indexed="64"/>
      </patternFill>
    </fill>
    <fill>
      <patternFill patternType="solid">
        <fgColor theme="5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4" fillId="0" borderId="0"/>
    <xf numFmtId="0" fontId="1" fillId="0" borderId="0"/>
  </cellStyleXfs>
  <cellXfs count="284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4" xfId="0" applyBorder="1"/>
    <xf numFmtId="49" fontId="15" fillId="0" borderId="4" xfId="2" applyNumberFormat="1" applyFont="1" applyBorder="1"/>
    <xf numFmtId="0" fontId="15" fillId="0" borderId="4" xfId="2" applyFont="1" applyBorder="1"/>
    <xf numFmtId="0" fontId="16" fillId="0" borderId="4" xfId="0" applyFont="1" applyBorder="1" applyAlignment="1">
      <alignment horizontal="center"/>
    </xf>
    <xf numFmtId="0" fontId="18" fillId="0" borderId="0" xfId="0" applyFont="1"/>
    <xf numFmtId="0" fontId="22" fillId="0" borderId="0" xfId="0" applyFont="1"/>
    <xf numFmtId="0" fontId="6" fillId="0" borderId="0" xfId="0" applyFont="1" applyAlignment="1">
      <alignment horizontal="center"/>
    </xf>
    <xf numFmtId="0" fontId="10" fillId="13" borderId="4" xfId="0" applyFont="1" applyFill="1" applyBorder="1"/>
    <xf numFmtId="0" fontId="23" fillId="0" borderId="0" xfId="0" applyFont="1"/>
    <xf numFmtId="0" fontId="3" fillId="11" borderId="19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3" fillId="11" borderId="23" xfId="0" applyFont="1" applyFill="1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4" fillId="16" borderId="10" xfId="0" applyFont="1" applyFill="1" applyBorder="1" applyAlignment="1">
      <alignment horizontal="center" vertical="center"/>
    </xf>
    <xf numFmtId="0" fontId="25" fillId="0" borderId="0" xfId="0" applyFont="1"/>
    <xf numFmtId="0" fontId="13" fillId="0" borderId="0" xfId="0" applyFont="1"/>
    <xf numFmtId="0" fontId="26" fillId="0" borderId="10" xfId="0" applyFont="1" applyBorder="1" applyAlignment="1">
      <alignment horizontal="left" vertical="center"/>
    </xf>
    <xf numFmtId="0" fontId="27" fillId="17" borderId="0" xfId="0" applyFont="1" applyFill="1"/>
    <xf numFmtId="0" fontId="28" fillId="17" borderId="0" xfId="0" applyFont="1" applyFill="1"/>
    <xf numFmtId="0" fontId="30" fillId="0" borderId="2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4" fillId="0" borderId="0" xfId="0" applyFont="1"/>
    <xf numFmtId="0" fontId="35" fillId="17" borderId="0" xfId="0" applyFont="1" applyFill="1" applyAlignment="1">
      <alignment horizontal="left"/>
    </xf>
    <xf numFmtId="0" fontId="35" fillId="17" borderId="0" xfId="0" applyFont="1" applyFill="1"/>
    <xf numFmtId="0" fontId="32" fillId="0" borderId="0" xfId="0" applyFont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6" fillId="0" borderId="0" xfId="0" applyFont="1"/>
    <xf numFmtId="0" fontId="6" fillId="2" borderId="4" xfId="0" applyFont="1" applyFill="1" applyBorder="1" applyAlignment="1">
      <alignment horizontal="center" vertical="center"/>
    </xf>
    <xf numFmtId="0" fontId="39" fillId="17" borderId="0" xfId="0" applyFont="1" applyFill="1"/>
    <xf numFmtId="0" fontId="40" fillId="17" borderId="0" xfId="0" applyFont="1" applyFill="1"/>
    <xf numFmtId="0" fontId="25" fillId="0" borderId="0" xfId="0" applyFont="1" applyAlignment="1">
      <alignment horizontal="center"/>
    </xf>
    <xf numFmtId="0" fontId="20" fillId="12" borderId="15" xfId="0" applyFont="1" applyFill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42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0" fillId="18" borderId="21" xfId="0" applyFont="1" applyFill="1" applyBorder="1" applyAlignment="1">
      <alignment horizontal="center" vertical="center"/>
    </xf>
    <xf numFmtId="0" fontId="20" fillId="18" borderId="9" xfId="0" applyFont="1" applyFill="1" applyBorder="1" applyAlignment="1">
      <alignment horizontal="center" vertical="center"/>
    </xf>
    <xf numFmtId="0" fontId="20" fillId="18" borderId="1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5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0" fillId="11" borderId="25" xfId="0" applyFont="1" applyFill="1" applyBorder="1" applyAlignment="1">
      <alignment horizontal="center" vertical="center"/>
    </xf>
    <xf numFmtId="0" fontId="20" fillId="15" borderId="24" xfId="0" applyFont="1" applyFill="1" applyBorder="1" applyAlignment="1">
      <alignment horizontal="center" wrapText="1"/>
    </xf>
    <xf numFmtId="0" fontId="20" fillId="27" borderId="15" xfId="0" applyFont="1" applyFill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0" fillId="29" borderId="24" xfId="0" applyFont="1" applyFill="1" applyBorder="1" applyAlignment="1">
      <alignment horizontal="center" wrapText="1"/>
    </xf>
    <xf numFmtId="0" fontId="20" fillId="29" borderId="50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0" xfId="0" applyFont="1"/>
    <xf numFmtId="0" fontId="41" fillId="17" borderId="0" xfId="0" applyFont="1" applyFill="1" applyAlignment="1">
      <alignment horizontal="left"/>
    </xf>
    <xf numFmtId="0" fontId="41" fillId="17" borderId="0" xfId="0" applyFont="1" applyFill="1"/>
    <xf numFmtId="0" fontId="23" fillId="17" borderId="0" xfId="0" applyFont="1" applyFill="1"/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48" fillId="17" borderId="0" xfId="0" applyFont="1" applyFill="1" applyAlignment="1">
      <alignment horizontal="left"/>
    </xf>
    <xf numFmtId="0" fontId="49" fillId="17" borderId="0" xfId="0" applyFont="1" applyFill="1" applyAlignment="1" applyProtection="1">
      <alignment horizontal="center" wrapText="1"/>
      <protection locked="0"/>
    </xf>
    <xf numFmtId="0" fontId="49" fillId="17" borderId="0" xfId="0" applyFont="1" applyFill="1" applyAlignment="1" applyProtection="1">
      <alignment wrapText="1"/>
      <protection locked="0"/>
    </xf>
    <xf numFmtId="0" fontId="49" fillId="17" borderId="0" xfId="0" applyFont="1" applyFill="1" applyAlignment="1" applyProtection="1">
      <alignment horizontal="center"/>
      <protection locked="0"/>
    </xf>
    <xf numFmtId="0" fontId="49" fillId="17" borderId="0" xfId="0" applyFont="1" applyFill="1" applyProtection="1">
      <protection locked="0"/>
    </xf>
    <xf numFmtId="0" fontId="48" fillId="0" borderId="0" xfId="0" applyFont="1" applyAlignment="1">
      <alignment horizontal="left"/>
    </xf>
    <xf numFmtId="0" fontId="49" fillId="0" borderId="0" xfId="0" applyFont="1" applyAlignment="1" applyProtection="1">
      <alignment horizontal="center" wrapText="1"/>
      <protection locked="0"/>
    </xf>
    <xf numFmtId="0" fontId="49" fillId="0" borderId="0" xfId="0" applyFont="1" applyAlignment="1" applyProtection="1">
      <alignment wrapText="1"/>
      <protection locked="0"/>
    </xf>
    <xf numFmtId="0" fontId="49" fillId="0" borderId="0" xfId="0" applyFont="1" applyAlignment="1" applyProtection="1">
      <alignment horizontal="center"/>
      <protection locked="0"/>
    </xf>
    <xf numFmtId="0" fontId="49" fillId="0" borderId="0" xfId="0" applyFont="1" applyProtection="1"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wrapText="1"/>
      <protection locked="0"/>
    </xf>
    <xf numFmtId="0" fontId="50" fillId="0" borderId="0" xfId="0" applyFont="1" applyAlignment="1" applyProtection="1">
      <alignment horizontal="center" wrapText="1"/>
      <protection locked="0"/>
    </xf>
    <xf numFmtId="0" fontId="50" fillId="0" borderId="0" xfId="0" applyFont="1" applyAlignment="1" applyProtection="1">
      <alignment horizont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50" fillId="11" borderId="5" xfId="0" applyFont="1" applyFill="1" applyBorder="1" applyAlignment="1" applyProtection="1">
      <alignment horizontal="center"/>
      <protection locked="0"/>
    </xf>
    <xf numFmtId="49" fontId="50" fillId="0" borderId="0" xfId="0" applyNumberFormat="1" applyFont="1" applyAlignment="1" applyProtection="1">
      <alignment horizontal="left" vertical="center"/>
      <protection locked="0"/>
    </xf>
    <xf numFmtId="0" fontId="50" fillId="0" borderId="0" xfId="0" applyFont="1" applyProtection="1">
      <protection locked="0"/>
    </xf>
    <xf numFmtId="0" fontId="49" fillId="0" borderId="0" xfId="0" applyFont="1" applyAlignment="1" applyProtection="1">
      <alignment horizontal="left"/>
      <protection locked="0"/>
    </xf>
    <xf numFmtId="0" fontId="50" fillId="3" borderId="6" xfId="0" applyFont="1" applyFill="1" applyBorder="1" applyAlignment="1" applyProtection="1">
      <alignment horizontal="center" vertical="center" wrapText="1"/>
      <protection locked="0"/>
    </xf>
    <xf numFmtId="0" fontId="50" fillId="3" borderId="5" xfId="0" applyFont="1" applyFill="1" applyBorder="1" applyAlignment="1" applyProtection="1">
      <alignment horizontal="center" vertical="center" wrapText="1"/>
      <protection locked="0"/>
    </xf>
    <xf numFmtId="0" fontId="50" fillId="6" borderId="7" xfId="0" applyFont="1" applyFill="1" applyBorder="1" applyAlignment="1" applyProtection="1">
      <alignment horizontal="center" vertical="center" wrapText="1"/>
      <protection locked="0"/>
    </xf>
    <xf numFmtId="0" fontId="50" fillId="6" borderId="6" xfId="0" applyFont="1" applyFill="1" applyBorder="1" applyAlignment="1" applyProtection="1">
      <alignment horizontal="center" vertical="center" wrapText="1"/>
      <protection locked="0"/>
    </xf>
    <xf numFmtId="0" fontId="50" fillId="6" borderId="5" xfId="0" applyFont="1" applyFill="1" applyBorder="1" applyAlignment="1" applyProtection="1">
      <alignment horizontal="center" vertical="center" wrapText="1"/>
      <protection locked="0"/>
    </xf>
    <xf numFmtId="0" fontId="50" fillId="5" borderId="6" xfId="0" applyFont="1" applyFill="1" applyBorder="1" applyAlignment="1" applyProtection="1">
      <alignment horizontal="center" vertical="center" wrapText="1"/>
      <protection locked="0"/>
    </xf>
    <xf numFmtId="0" fontId="50" fillId="5" borderId="5" xfId="0" applyFont="1" applyFill="1" applyBorder="1" applyAlignment="1" applyProtection="1">
      <alignment horizontal="center" vertical="center" wrapText="1"/>
      <protection locked="0"/>
    </xf>
    <xf numFmtId="0" fontId="50" fillId="7" borderId="14" xfId="0" applyFont="1" applyFill="1" applyBorder="1" applyAlignment="1" applyProtection="1">
      <alignment horizontal="center" vertical="center" wrapText="1"/>
      <protection locked="0"/>
    </xf>
    <xf numFmtId="0" fontId="50" fillId="7" borderId="5" xfId="0" applyFont="1" applyFill="1" applyBorder="1" applyAlignment="1" applyProtection="1">
      <alignment horizontal="center" vertical="center" wrapText="1"/>
      <protection locked="0"/>
    </xf>
    <xf numFmtId="0" fontId="50" fillId="8" borderId="14" xfId="0" applyFont="1" applyFill="1" applyBorder="1" applyAlignment="1" applyProtection="1">
      <alignment horizontal="center" vertical="center" wrapText="1"/>
      <protection locked="0"/>
    </xf>
    <xf numFmtId="0" fontId="50" fillId="8" borderId="5" xfId="0" applyFont="1" applyFill="1" applyBorder="1" applyAlignment="1" applyProtection="1">
      <alignment horizontal="center" vertical="center" wrapText="1"/>
      <protection locked="0"/>
    </xf>
    <xf numFmtId="0" fontId="50" fillId="26" borderId="14" xfId="0" applyFont="1" applyFill="1" applyBorder="1" applyAlignment="1" applyProtection="1">
      <alignment horizontal="center" vertical="center" wrapText="1"/>
      <protection locked="0"/>
    </xf>
    <xf numFmtId="0" fontId="50" fillId="26" borderId="6" xfId="0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vertical="center"/>
      <protection locked="0"/>
    </xf>
    <xf numFmtId="0" fontId="49" fillId="0" borderId="46" xfId="0" applyFont="1" applyBorder="1" applyAlignment="1" applyProtection="1">
      <alignment horizontal="center" vertical="top" wrapText="1"/>
      <protection locked="0"/>
    </xf>
    <xf numFmtId="0" fontId="49" fillId="0" borderId="49" xfId="0" applyFont="1" applyBorder="1" applyAlignment="1" applyProtection="1">
      <alignment horizontal="left" vertical="top"/>
      <protection locked="0"/>
    </xf>
    <xf numFmtId="0" fontId="49" fillId="0" borderId="47" xfId="0" applyFont="1" applyBorder="1" applyAlignment="1" applyProtection="1">
      <alignment horizontal="center" vertical="top"/>
      <protection locked="0"/>
    </xf>
    <xf numFmtId="0" fontId="49" fillId="0" borderId="46" xfId="0" applyFont="1" applyBorder="1" applyAlignment="1" applyProtection="1">
      <alignment horizontal="center" vertical="top"/>
      <protection locked="0"/>
    </xf>
    <xf numFmtId="10" fontId="49" fillId="6" borderId="49" xfId="0" applyNumberFormat="1" applyFont="1" applyFill="1" applyBorder="1" applyAlignment="1" applyProtection="1">
      <alignment horizontal="center" vertical="top"/>
      <protection locked="0"/>
    </xf>
    <xf numFmtId="10" fontId="49" fillId="5" borderId="49" xfId="0" applyNumberFormat="1" applyFont="1" applyFill="1" applyBorder="1" applyAlignment="1" applyProtection="1">
      <alignment horizontal="center" vertical="top"/>
      <protection locked="0"/>
    </xf>
    <xf numFmtId="0" fontId="49" fillId="0" borderId="51" xfId="0" applyFont="1" applyBorder="1" applyAlignment="1" applyProtection="1">
      <alignment horizontal="center" vertical="top"/>
      <protection locked="0"/>
    </xf>
    <xf numFmtId="164" fontId="49" fillId="7" borderId="49" xfId="1" applyNumberFormat="1" applyFont="1" applyFill="1" applyBorder="1" applyAlignment="1" applyProtection="1">
      <alignment horizontal="center" vertical="top" wrapText="1"/>
    </xf>
    <xf numFmtId="164" fontId="49" fillId="8" borderId="49" xfId="1" applyNumberFormat="1" applyFont="1" applyFill="1" applyBorder="1" applyAlignment="1" applyProtection="1">
      <alignment horizontal="center" vertical="top" wrapText="1"/>
    </xf>
    <xf numFmtId="164" fontId="49" fillId="9" borderId="34" xfId="1" applyNumberFormat="1" applyFont="1" applyFill="1" applyBorder="1" applyAlignment="1" applyProtection="1">
      <alignment horizontal="center" vertical="top" wrapText="1"/>
    </xf>
    <xf numFmtId="0" fontId="49" fillId="0" borderId="0" xfId="0" applyFont="1" applyAlignment="1" applyProtection="1">
      <alignment vertical="top"/>
      <protection locked="0"/>
    </xf>
    <xf numFmtId="0" fontId="49" fillId="0" borderId="30" xfId="0" applyFont="1" applyBorder="1" applyAlignment="1" applyProtection="1">
      <alignment horizontal="center" vertical="top" wrapText="1"/>
      <protection locked="0"/>
    </xf>
    <xf numFmtId="0" fontId="49" fillId="0" borderId="34" xfId="0" applyFont="1" applyBorder="1" applyAlignment="1" applyProtection="1">
      <alignment horizontal="left" vertical="top"/>
      <protection locked="0"/>
    </xf>
    <xf numFmtId="0" fontId="49" fillId="0" borderId="48" xfId="0" applyFont="1" applyBorder="1" applyAlignment="1" applyProtection="1">
      <alignment horizontal="center" vertical="top"/>
      <protection locked="0"/>
    </xf>
    <xf numFmtId="0" fontId="49" fillId="0" borderId="30" xfId="0" applyFont="1" applyBorder="1" applyAlignment="1" applyProtection="1">
      <alignment horizontal="center" vertical="top"/>
      <protection locked="0"/>
    </xf>
    <xf numFmtId="10" fontId="49" fillId="6" borderId="34" xfId="0" applyNumberFormat="1" applyFont="1" applyFill="1" applyBorder="1" applyAlignment="1" applyProtection="1">
      <alignment horizontal="center" vertical="top"/>
      <protection locked="0"/>
    </xf>
    <xf numFmtId="10" fontId="49" fillId="5" borderId="34" xfId="0" applyNumberFormat="1" applyFont="1" applyFill="1" applyBorder="1" applyAlignment="1" applyProtection="1">
      <alignment horizontal="center" vertical="top"/>
      <protection locked="0"/>
    </xf>
    <xf numFmtId="0" fontId="49" fillId="0" borderId="8" xfId="0" applyFont="1" applyBorder="1" applyAlignment="1" applyProtection="1">
      <alignment horizontal="center" vertical="top"/>
      <protection locked="0"/>
    </xf>
    <xf numFmtId="164" fontId="49" fillId="7" borderId="34" xfId="1" applyNumberFormat="1" applyFont="1" applyFill="1" applyBorder="1" applyAlignment="1" applyProtection="1">
      <alignment horizontal="center" vertical="top" wrapText="1"/>
    </xf>
    <xf numFmtId="164" fontId="49" fillId="8" borderId="34" xfId="1" applyNumberFormat="1" applyFont="1" applyFill="1" applyBorder="1" applyAlignment="1" applyProtection="1">
      <alignment horizontal="center" vertical="top" wrapText="1"/>
    </xf>
    <xf numFmtId="0" fontId="49" fillId="0" borderId="34" xfId="0" applyFont="1" applyBorder="1" applyAlignment="1" applyProtection="1">
      <alignment vertical="top"/>
      <protection locked="0"/>
    </xf>
    <xf numFmtId="0" fontId="49" fillId="0" borderId="39" xfId="0" applyFont="1" applyBorder="1" applyAlignment="1" applyProtection="1">
      <alignment horizontal="center" vertical="top" wrapText="1"/>
      <protection locked="0"/>
    </xf>
    <xf numFmtId="0" fontId="49" fillId="0" borderId="52" xfId="0" applyFont="1" applyBorder="1" applyAlignment="1" applyProtection="1">
      <alignment horizontal="left" vertical="top"/>
      <protection locked="0"/>
    </xf>
    <xf numFmtId="0" fontId="49" fillId="0" borderId="53" xfId="0" applyFont="1" applyBorder="1" applyAlignment="1" applyProtection="1">
      <alignment horizontal="center" vertical="top"/>
      <protection locked="0"/>
    </xf>
    <xf numFmtId="0" fontId="49" fillId="0" borderId="39" xfId="0" applyFont="1" applyBorder="1" applyAlignment="1" applyProtection="1">
      <alignment horizontal="center" vertical="top"/>
      <protection locked="0"/>
    </xf>
    <xf numFmtId="10" fontId="49" fillId="6" borderId="52" xfId="0" applyNumberFormat="1" applyFont="1" applyFill="1" applyBorder="1" applyAlignment="1" applyProtection="1">
      <alignment horizontal="center" vertical="top"/>
      <protection locked="0"/>
    </xf>
    <xf numFmtId="10" fontId="49" fillId="5" borderId="52" xfId="0" applyNumberFormat="1" applyFont="1" applyFill="1" applyBorder="1" applyAlignment="1" applyProtection="1">
      <alignment horizontal="center" vertical="top"/>
      <protection locked="0"/>
    </xf>
    <xf numFmtId="0" fontId="49" fillId="0" borderId="44" xfId="0" applyFont="1" applyBorder="1" applyAlignment="1" applyProtection="1">
      <alignment horizontal="center" vertical="top"/>
      <protection locked="0"/>
    </xf>
    <xf numFmtId="164" fontId="49" fillId="7" borderId="52" xfId="1" applyNumberFormat="1" applyFont="1" applyFill="1" applyBorder="1" applyAlignment="1" applyProtection="1">
      <alignment horizontal="center" vertical="top" wrapText="1"/>
    </xf>
    <xf numFmtId="164" fontId="49" fillId="8" borderId="52" xfId="1" applyNumberFormat="1" applyFont="1" applyFill="1" applyBorder="1" applyAlignment="1" applyProtection="1">
      <alignment horizontal="center" vertical="top" wrapText="1"/>
    </xf>
    <xf numFmtId="164" fontId="49" fillId="9" borderId="52" xfId="1" applyNumberFormat="1" applyFont="1" applyFill="1" applyBorder="1" applyAlignment="1" applyProtection="1">
      <alignment horizontal="center" vertical="top" wrapText="1"/>
    </xf>
    <xf numFmtId="0" fontId="49" fillId="0" borderId="52" xfId="0" applyFont="1" applyBorder="1" applyAlignment="1" applyProtection="1">
      <alignment vertical="top"/>
      <protection locked="0"/>
    </xf>
    <xf numFmtId="0" fontId="50" fillId="4" borderId="6" xfId="0" applyFont="1" applyFill="1" applyBorder="1" applyAlignment="1" applyProtection="1">
      <alignment horizontal="center" vertical="top" wrapText="1"/>
      <protection locked="0"/>
    </xf>
    <xf numFmtId="0" fontId="50" fillId="4" borderId="5" xfId="0" applyFont="1" applyFill="1" applyBorder="1" applyAlignment="1" applyProtection="1">
      <alignment horizontal="center" vertical="top" wrapText="1"/>
      <protection locked="0"/>
    </xf>
    <xf numFmtId="0" fontId="50" fillId="4" borderId="7" xfId="0" applyFont="1" applyFill="1" applyBorder="1" applyAlignment="1" applyProtection="1">
      <alignment horizontal="center" vertical="top" wrapText="1"/>
      <protection locked="0"/>
    </xf>
    <xf numFmtId="164" fontId="50" fillId="4" borderId="5" xfId="0" applyNumberFormat="1" applyFont="1" applyFill="1" applyBorder="1" applyAlignment="1" applyProtection="1">
      <alignment horizontal="center" vertical="top"/>
      <protection locked="0"/>
    </xf>
    <xf numFmtId="10" fontId="50" fillId="4" borderId="5" xfId="0" applyNumberFormat="1" applyFont="1" applyFill="1" applyBorder="1" applyAlignment="1" applyProtection="1">
      <alignment horizontal="center" vertical="top" wrapText="1"/>
      <protection locked="0"/>
    </xf>
    <xf numFmtId="164" fontId="50" fillId="4" borderId="5" xfId="1" applyNumberFormat="1" applyFont="1" applyFill="1" applyBorder="1" applyAlignment="1" applyProtection="1">
      <alignment horizontal="center" vertical="top" wrapText="1"/>
    </xf>
    <xf numFmtId="0" fontId="50" fillId="4" borderId="14" xfId="0" applyFont="1" applyFill="1" applyBorder="1" applyAlignment="1" applyProtection="1">
      <alignment horizontal="center" vertical="top" wrapText="1"/>
      <protection locked="0"/>
    </xf>
    <xf numFmtId="164" fontId="50" fillId="4" borderId="6" xfId="1" applyNumberFormat="1" applyFont="1" applyFill="1" applyBorder="1" applyAlignment="1" applyProtection="1">
      <alignment horizontal="center" vertical="top" wrapText="1"/>
    </xf>
    <xf numFmtId="164" fontId="50" fillId="4" borderId="14" xfId="1" applyNumberFormat="1" applyFont="1" applyFill="1" applyBorder="1" applyAlignment="1" applyProtection="1">
      <alignment horizontal="center" vertical="top" wrapText="1"/>
    </xf>
    <xf numFmtId="0" fontId="50" fillId="4" borderId="5" xfId="0" applyFont="1" applyFill="1" applyBorder="1" applyAlignment="1" applyProtection="1">
      <alignment vertical="top" wrapText="1"/>
      <protection locked="0"/>
    </xf>
    <xf numFmtId="0" fontId="50" fillId="0" borderId="0" xfId="0" applyFont="1" applyAlignment="1" applyProtection="1">
      <alignment vertical="top"/>
      <protection locked="0"/>
    </xf>
    <xf numFmtId="164" fontId="49" fillId="0" borderId="0" xfId="1" applyNumberFormat="1" applyFont="1" applyAlignment="1" applyProtection="1">
      <alignment horizontal="center"/>
      <protection locked="0"/>
    </xf>
    <xf numFmtId="0" fontId="51" fillId="0" borderId="0" xfId="0" applyFont="1" applyAlignment="1">
      <alignment vertical="center"/>
    </xf>
    <xf numFmtId="0" fontId="52" fillId="0" borderId="0" xfId="0" applyFont="1"/>
    <xf numFmtId="0" fontId="53" fillId="0" borderId="30" xfId="0" applyFont="1" applyBorder="1" applyAlignment="1" applyProtection="1">
      <alignment vertical="top"/>
      <protection locked="0"/>
    </xf>
    <xf numFmtId="0" fontId="53" fillId="0" borderId="2" xfId="0" applyFont="1" applyBorder="1" applyAlignment="1" applyProtection="1">
      <alignment vertical="top"/>
      <protection locked="0"/>
    </xf>
    <xf numFmtId="164" fontId="54" fillId="0" borderId="19" xfId="0" applyNumberFormat="1" applyFont="1" applyBorder="1" applyAlignment="1">
      <alignment horizontal="center"/>
    </xf>
    <xf numFmtId="0" fontId="53" fillId="14" borderId="30" xfId="0" applyFont="1" applyFill="1" applyBorder="1" applyAlignment="1" applyProtection="1">
      <alignment vertical="top"/>
      <protection locked="0"/>
    </xf>
    <xf numFmtId="0" fontId="53" fillId="14" borderId="2" xfId="0" applyFont="1" applyFill="1" applyBorder="1" applyAlignment="1" applyProtection="1">
      <alignment vertical="top"/>
      <protection locked="0"/>
    </xf>
    <xf numFmtId="164" fontId="54" fillId="0" borderId="29" xfId="0" applyNumberFormat="1" applyFont="1" applyBorder="1" applyAlignment="1">
      <alignment horizontal="center"/>
    </xf>
    <xf numFmtId="0" fontId="53" fillId="18" borderId="30" xfId="0" applyFont="1" applyFill="1" applyBorder="1" applyAlignment="1" applyProtection="1">
      <alignment vertical="top"/>
      <protection locked="0"/>
    </xf>
    <xf numFmtId="0" fontId="53" fillId="18" borderId="2" xfId="0" applyFont="1" applyFill="1" applyBorder="1" applyAlignment="1" applyProtection="1">
      <alignment vertical="top"/>
      <protection locked="0"/>
    </xf>
    <xf numFmtId="164" fontId="54" fillId="18" borderId="19" xfId="0" applyNumberFormat="1" applyFont="1" applyFill="1" applyBorder="1" applyAlignment="1">
      <alignment horizontal="center"/>
    </xf>
    <xf numFmtId="0" fontId="53" fillId="5" borderId="18" xfId="0" applyFont="1" applyFill="1" applyBorder="1" applyAlignment="1">
      <alignment horizontal="left"/>
    </xf>
    <xf numFmtId="0" fontId="53" fillId="5" borderId="4" xfId="0" applyFont="1" applyFill="1" applyBorder="1" applyAlignment="1">
      <alignment horizontal="center"/>
    </xf>
    <xf numFmtId="10" fontId="53" fillId="5" borderId="19" xfId="0" applyNumberFormat="1" applyFont="1" applyFill="1" applyBorder="1" applyAlignment="1">
      <alignment horizontal="center"/>
    </xf>
    <xf numFmtId="0" fontId="53" fillId="12" borderId="31" xfId="0" applyFont="1" applyFill="1" applyBorder="1" applyAlignment="1" applyProtection="1">
      <alignment vertical="top"/>
      <protection locked="0"/>
    </xf>
    <xf numFmtId="0" fontId="53" fillId="12" borderId="32" xfId="0" applyFont="1" applyFill="1" applyBorder="1" applyAlignment="1" applyProtection="1">
      <alignment vertical="top"/>
      <protection locked="0"/>
    </xf>
    <xf numFmtId="164" fontId="53" fillId="12" borderId="35" xfId="0" applyNumberFormat="1" applyFont="1" applyFill="1" applyBorder="1" applyAlignment="1">
      <alignment horizontal="center"/>
    </xf>
    <xf numFmtId="0" fontId="52" fillId="0" borderId="0" xfId="0" applyFont="1" applyProtection="1">
      <protection locked="0"/>
    </xf>
    <xf numFmtId="0" fontId="51" fillId="25" borderId="6" xfId="0" applyFont="1" applyFill="1" applyBorder="1" applyAlignment="1" applyProtection="1">
      <alignment horizontal="center" wrapText="1"/>
      <protection locked="0"/>
    </xf>
    <xf numFmtId="0" fontId="51" fillId="25" borderId="5" xfId="0" applyFont="1" applyFill="1" applyBorder="1" applyAlignment="1" applyProtection="1">
      <alignment horizontal="center" wrapText="1"/>
      <protection locked="0"/>
    </xf>
    <xf numFmtId="0" fontId="52" fillId="25" borderId="16" xfId="0" applyFont="1" applyFill="1" applyBorder="1" applyAlignment="1" applyProtection="1">
      <alignment wrapText="1"/>
      <protection locked="0"/>
    </xf>
    <xf numFmtId="0" fontId="52" fillId="25" borderId="36" xfId="0" applyFont="1" applyFill="1" applyBorder="1" applyAlignment="1" applyProtection="1">
      <alignment wrapText="1"/>
      <protection locked="0"/>
    </xf>
    <xf numFmtId="0" fontId="52" fillId="25" borderId="27" xfId="0" applyFont="1" applyFill="1" applyBorder="1" applyAlignment="1" applyProtection="1">
      <alignment wrapText="1"/>
      <protection locked="0"/>
    </xf>
    <xf numFmtId="0" fontId="52" fillId="25" borderId="20" xfId="0" applyFont="1" applyFill="1" applyBorder="1" applyAlignment="1" applyProtection="1">
      <alignment wrapText="1"/>
      <protection locked="0"/>
    </xf>
    <xf numFmtId="0" fontId="55" fillId="2" borderId="4" xfId="0" applyFont="1" applyFill="1" applyBorder="1" applyAlignment="1">
      <alignment horizontal="center" vertical="center"/>
    </xf>
    <xf numFmtId="0" fontId="56" fillId="23" borderId="4" xfId="0" applyFont="1" applyFill="1" applyBorder="1" applyAlignment="1">
      <alignment horizontal="center"/>
    </xf>
    <xf numFmtId="0" fontId="56" fillId="0" borderId="0" xfId="0" applyFont="1"/>
    <xf numFmtId="0" fontId="56" fillId="0" borderId="4" xfId="0" applyFont="1" applyBorder="1" applyAlignment="1">
      <alignment horizontal="center"/>
    </xf>
    <xf numFmtId="0" fontId="57" fillId="0" borderId="10" xfId="0" applyFont="1" applyBorder="1" applyAlignment="1">
      <alignment horizontal="center" vertical="center"/>
    </xf>
    <xf numFmtId="0" fontId="56" fillId="0" borderId="4" xfId="0" applyFont="1" applyBorder="1"/>
    <xf numFmtId="0" fontId="57" fillId="0" borderId="56" xfId="0" applyFont="1" applyBorder="1" applyAlignment="1">
      <alignment horizontal="center" vertical="center"/>
    </xf>
    <xf numFmtId="0" fontId="57" fillId="0" borderId="57" xfId="0" applyFont="1" applyBorder="1" applyAlignment="1">
      <alignment horizontal="center" vertical="center"/>
    </xf>
    <xf numFmtId="0" fontId="57" fillId="0" borderId="58" xfId="0" applyFont="1" applyBorder="1" applyAlignment="1">
      <alignment horizontal="center" vertical="center"/>
    </xf>
    <xf numFmtId="0" fontId="37" fillId="17" borderId="0" xfId="0" applyFont="1" applyFill="1" applyAlignment="1" applyProtection="1">
      <alignment horizontal="center" vertical="center"/>
      <protection locked="0"/>
    </xf>
    <xf numFmtId="0" fontId="2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4" fillId="30" borderId="11" xfId="0" applyFont="1" applyFill="1" applyBorder="1" applyAlignment="1">
      <alignment horizontal="center" vertical="center"/>
    </xf>
    <xf numFmtId="0" fontId="4" fillId="30" borderId="12" xfId="0" applyFont="1" applyFill="1" applyBorder="1" applyAlignment="1">
      <alignment horizontal="center" vertical="center"/>
    </xf>
    <xf numFmtId="0" fontId="4" fillId="30" borderId="13" xfId="0" applyFont="1" applyFill="1" applyBorder="1" applyAlignment="1">
      <alignment horizontal="center" vertical="center"/>
    </xf>
    <xf numFmtId="0" fontId="4" fillId="30" borderId="16" xfId="0" applyFont="1" applyFill="1" applyBorder="1" applyAlignment="1">
      <alignment horizontal="center" vertical="center"/>
    </xf>
    <xf numFmtId="0" fontId="4" fillId="30" borderId="0" xfId="0" applyFont="1" applyFill="1" applyAlignment="1">
      <alignment horizontal="center" vertical="center"/>
    </xf>
    <xf numFmtId="0" fontId="4" fillId="30" borderId="17" xfId="0" applyFont="1" applyFill="1" applyBorder="1" applyAlignment="1">
      <alignment horizontal="center" vertical="center"/>
    </xf>
    <xf numFmtId="0" fontId="4" fillId="30" borderId="27" xfId="0" applyFont="1" applyFill="1" applyBorder="1" applyAlignment="1">
      <alignment horizontal="center" vertical="center"/>
    </xf>
    <xf numFmtId="0" fontId="4" fillId="30" borderId="28" xfId="0" applyFont="1" applyFill="1" applyBorder="1" applyAlignment="1">
      <alignment horizontal="center" vertical="center"/>
    </xf>
    <xf numFmtId="0" fontId="4" fillId="30" borderId="26" xfId="0" applyFont="1" applyFill="1" applyBorder="1" applyAlignment="1">
      <alignment horizontal="center" vertical="center"/>
    </xf>
    <xf numFmtId="0" fontId="41" fillId="22" borderId="11" xfId="0" applyFont="1" applyFill="1" applyBorder="1" applyAlignment="1">
      <alignment horizontal="center" vertical="center" wrapText="1"/>
    </xf>
    <xf numFmtId="0" fontId="41" fillId="22" borderId="13" xfId="0" applyFont="1" applyFill="1" applyBorder="1" applyAlignment="1">
      <alignment horizontal="center" vertical="center"/>
    </xf>
    <xf numFmtId="0" fontId="41" fillId="22" borderId="27" xfId="0" applyFont="1" applyFill="1" applyBorder="1" applyAlignment="1">
      <alignment horizontal="center" vertical="center"/>
    </xf>
    <xf numFmtId="0" fontId="41" fillId="22" borderId="26" xfId="0" applyFont="1" applyFill="1" applyBorder="1" applyAlignment="1">
      <alignment horizontal="center" vertical="center"/>
    </xf>
    <xf numFmtId="0" fontId="41" fillId="28" borderId="6" xfId="0" applyFont="1" applyFill="1" applyBorder="1" applyAlignment="1">
      <alignment horizontal="center" vertical="center"/>
    </xf>
    <xf numFmtId="0" fontId="41" fillId="28" borderId="14" xfId="0" applyFont="1" applyFill="1" applyBorder="1" applyAlignment="1">
      <alignment horizontal="center" vertical="center"/>
    </xf>
    <xf numFmtId="0" fontId="41" fillId="28" borderId="7" xfId="0" applyFont="1" applyFill="1" applyBorder="1" applyAlignment="1">
      <alignment horizontal="center" vertical="center"/>
    </xf>
    <xf numFmtId="0" fontId="41" fillId="21" borderId="15" xfId="0" applyFont="1" applyFill="1" applyBorder="1" applyAlignment="1">
      <alignment horizontal="center" vertical="center"/>
    </xf>
    <xf numFmtId="0" fontId="41" fillId="21" borderId="20" xfId="0" applyFont="1" applyFill="1" applyBorder="1" applyAlignment="1">
      <alignment horizontal="center" vertical="center"/>
    </xf>
    <xf numFmtId="0" fontId="4" fillId="20" borderId="11" xfId="0" applyFont="1" applyFill="1" applyBorder="1" applyAlignment="1">
      <alignment horizontal="center" vertical="center"/>
    </xf>
    <xf numFmtId="0" fontId="4" fillId="20" borderId="13" xfId="0" applyFont="1" applyFill="1" applyBorder="1" applyAlignment="1">
      <alignment horizontal="center" vertical="center"/>
    </xf>
    <xf numFmtId="0" fontId="4" fillId="20" borderId="27" xfId="0" applyFont="1" applyFill="1" applyBorder="1" applyAlignment="1">
      <alignment horizontal="center" vertical="center"/>
    </xf>
    <xf numFmtId="0" fontId="4" fillId="20" borderId="26" xfId="0" applyFont="1" applyFill="1" applyBorder="1" applyAlignment="1">
      <alignment horizontal="center" vertical="center"/>
    </xf>
    <xf numFmtId="0" fontId="41" fillId="19" borderId="15" xfId="0" applyFont="1" applyFill="1" applyBorder="1" applyAlignment="1">
      <alignment horizontal="center" vertical="center"/>
    </xf>
    <xf numFmtId="0" fontId="41" fillId="19" borderId="20" xfId="0" applyFont="1" applyFill="1" applyBorder="1" applyAlignment="1">
      <alignment horizontal="center" vertical="center"/>
    </xf>
    <xf numFmtId="0" fontId="51" fillId="24" borderId="11" xfId="0" applyFont="1" applyFill="1" applyBorder="1" applyAlignment="1" applyProtection="1">
      <alignment horizontal="center"/>
      <protection locked="0"/>
    </xf>
    <xf numFmtId="0" fontId="51" fillId="24" borderId="13" xfId="0" applyFont="1" applyFill="1" applyBorder="1" applyAlignment="1" applyProtection="1">
      <alignment horizontal="center"/>
      <protection locked="0"/>
    </xf>
    <xf numFmtId="0" fontId="53" fillId="2" borderId="6" xfId="0" applyFont="1" applyFill="1" applyBorder="1" applyAlignment="1" applyProtection="1">
      <alignment horizontal="center" vertical="center"/>
      <protection locked="0"/>
    </xf>
    <xf numFmtId="0" fontId="53" fillId="2" borderId="14" xfId="0" applyFont="1" applyFill="1" applyBorder="1" applyAlignment="1" applyProtection="1">
      <alignment horizontal="center" vertical="center"/>
      <protection locked="0"/>
    </xf>
    <xf numFmtId="0" fontId="53" fillId="2" borderId="7" xfId="0" applyFont="1" applyFill="1" applyBorder="1" applyAlignment="1" applyProtection="1">
      <alignment horizontal="center" vertical="center"/>
      <protection locked="0"/>
    </xf>
    <xf numFmtId="0" fontId="50" fillId="7" borderId="50" xfId="0" applyFont="1" applyFill="1" applyBorder="1" applyAlignment="1" applyProtection="1">
      <alignment horizontal="center" vertical="center"/>
      <protection locked="0"/>
    </xf>
    <xf numFmtId="0" fontId="50" fillId="7" borderId="37" xfId="0" applyFont="1" applyFill="1" applyBorder="1" applyAlignment="1" applyProtection="1">
      <alignment horizontal="center" vertical="center"/>
      <protection locked="0"/>
    </xf>
    <xf numFmtId="0" fontId="50" fillId="7" borderId="45" xfId="0" applyFont="1" applyFill="1" applyBorder="1" applyAlignment="1" applyProtection="1">
      <alignment horizontal="center" vertical="center"/>
      <protection locked="0"/>
    </xf>
    <xf numFmtId="0" fontId="50" fillId="7" borderId="43" xfId="0" applyFont="1" applyFill="1" applyBorder="1" applyAlignment="1" applyProtection="1">
      <alignment horizontal="center" vertical="center"/>
      <protection locked="0"/>
    </xf>
    <xf numFmtId="0" fontId="50" fillId="8" borderId="43" xfId="0" applyFont="1" applyFill="1" applyBorder="1" applyAlignment="1" applyProtection="1">
      <alignment horizontal="center" vertical="center"/>
      <protection locked="0"/>
    </xf>
    <xf numFmtId="16" fontId="50" fillId="11" borderId="6" xfId="0" quotePrefix="1" applyNumberFormat="1" applyFont="1" applyFill="1" applyBorder="1" applyAlignment="1" applyProtection="1">
      <alignment horizontal="left" vertical="center"/>
      <protection locked="0"/>
    </xf>
    <xf numFmtId="16" fontId="50" fillId="11" borderId="14" xfId="0" quotePrefix="1" applyNumberFormat="1" applyFont="1" applyFill="1" applyBorder="1" applyAlignment="1" applyProtection="1">
      <alignment horizontal="left" vertical="center"/>
      <protection locked="0"/>
    </xf>
    <xf numFmtId="16" fontId="50" fillId="11" borderId="7" xfId="0" quotePrefix="1" applyNumberFormat="1" applyFont="1" applyFill="1" applyBorder="1" applyAlignment="1" applyProtection="1">
      <alignment horizontal="left" vertical="center"/>
      <protection locked="0"/>
    </xf>
    <xf numFmtId="0" fontId="50" fillId="0" borderId="16" xfId="0" applyFont="1" applyBorder="1" applyAlignment="1" applyProtection="1">
      <alignment horizontal="right" vertical="center"/>
      <protection locked="0"/>
    </xf>
    <xf numFmtId="0" fontId="50" fillId="0" borderId="17" xfId="0" applyFont="1" applyBorder="1" applyAlignment="1" applyProtection="1">
      <alignment horizontal="right" vertical="center"/>
      <protection locked="0"/>
    </xf>
    <xf numFmtId="0" fontId="50" fillId="10" borderId="15" xfId="0" applyFont="1" applyFill="1" applyBorder="1" applyAlignment="1" applyProtection="1">
      <alignment horizontal="center" vertical="center" textRotation="90" wrapText="1"/>
      <protection locked="0"/>
    </xf>
    <xf numFmtId="0" fontId="50" fillId="10" borderId="36" xfId="0" applyFont="1" applyFill="1" applyBorder="1" applyAlignment="1" applyProtection="1">
      <alignment horizontal="center" vertical="center" textRotation="90" wrapText="1"/>
      <protection locked="0"/>
    </xf>
    <xf numFmtId="0" fontId="50" fillId="11" borderId="6" xfId="0" applyFont="1" applyFill="1" applyBorder="1" applyAlignment="1" applyProtection="1">
      <alignment horizontal="left"/>
      <protection locked="0"/>
    </xf>
    <xf numFmtId="0" fontId="50" fillId="11" borderId="14" xfId="0" applyFont="1" applyFill="1" applyBorder="1" applyAlignment="1" applyProtection="1">
      <alignment horizontal="left"/>
      <protection locked="0"/>
    </xf>
    <xf numFmtId="0" fontId="50" fillId="11" borderId="7" xfId="0" applyFont="1" applyFill="1" applyBorder="1" applyAlignment="1" applyProtection="1">
      <alignment horizontal="left"/>
      <protection locked="0"/>
    </xf>
    <xf numFmtId="0" fontId="50" fillId="11" borderId="6" xfId="0" applyFont="1" applyFill="1" applyBorder="1" applyAlignment="1" applyProtection="1">
      <alignment horizontal="left" vertical="center"/>
      <protection locked="0"/>
    </xf>
    <xf numFmtId="0" fontId="50" fillId="11" borderId="14" xfId="0" applyFont="1" applyFill="1" applyBorder="1" applyAlignment="1" applyProtection="1">
      <alignment horizontal="left" vertical="center"/>
      <protection locked="0"/>
    </xf>
    <xf numFmtId="0" fontId="50" fillId="11" borderId="7" xfId="0" applyFont="1" applyFill="1" applyBorder="1" applyAlignment="1" applyProtection="1">
      <alignment horizontal="left" vertical="center"/>
      <protection locked="0"/>
    </xf>
    <xf numFmtId="0" fontId="50" fillId="10" borderId="12" xfId="0" applyFont="1" applyFill="1" applyBorder="1" applyAlignment="1" applyProtection="1">
      <alignment horizontal="center" vertical="center" textRotation="90" wrapText="1"/>
      <protection locked="0"/>
    </xf>
    <xf numFmtId="0" fontId="50" fillId="10" borderId="0" xfId="0" applyFont="1" applyFill="1" applyAlignment="1" applyProtection="1">
      <alignment horizontal="center" vertical="center" textRotation="90" wrapText="1"/>
      <protection locked="0"/>
    </xf>
    <xf numFmtId="0" fontId="50" fillId="9" borderId="15" xfId="0" applyFont="1" applyFill="1" applyBorder="1" applyAlignment="1" applyProtection="1">
      <alignment horizontal="center" vertical="center" wrapText="1"/>
      <protection locked="0"/>
    </xf>
    <xf numFmtId="0" fontId="50" fillId="9" borderId="36" xfId="0" applyFont="1" applyFill="1" applyBorder="1" applyAlignment="1" applyProtection="1">
      <alignment horizontal="center" vertical="center" wrapText="1"/>
      <protection locked="0"/>
    </xf>
    <xf numFmtId="0" fontId="50" fillId="8" borderId="38" xfId="0" applyFont="1" applyFill="1" applyBorder="1" applyAlignment="1" applyProtection="1">
      <alignment horizontal="center" vertical="center"/>
      <protection locked="0"/>
    </xf>
    <xf numFmtId="0" fontId="50" fillId="8" borderId="12" xfId="0" applyFont="1" applyFill="1" applyBorder="1" applyAlignment="1" applyProtection="1">
      <alignment horizontal="center" vertical="center"/>
      <protection locked="0"/>
    </xf>
    <xf numFmtId="0" fontId="50" fillId="5" borderId="24" xfId="0" applyFont="1" applyFill="1" applyBorder="1" applyAlignment="1" applyProtection="1">
      <alignment horizontal="center" vertical="center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0" fontId="50" fillId="5" borderId="40" xfId="0" applyFont="1" applyFill="1" applyBorder="1" applyAlignment="1" applyProtection="1">
      <alignment horizontal="center" vertical="center"/>
      <protection locked="0"/>
    </xf>
    <xf numFmtId="0" fontId="50" fillId="5" borderId="42" xfId="0" applyFont="1" applyFill="1" applyBorder="1" applyAlignment="1" applyProtection="1">
      <alignment horizontal="center" vertical="center"/>
      <protection locked="0"/>
    </xf>
    <xf numFmtId="0" fontId="50" fillId="26" borderId="43" xfId="0" applyFont="1" applyFill="1" applyBorder="1" applyAlignment="1" applyProtection="1">
      <alignment horizontal="center" vertical="center"/>
      <protection locked="0"/>
    </xf>
    <xf numFmtId="0" fontId="50" fillId="26" borderId="41" xfId="0" applyFont="1" applyFill="1" applyBorder="1" applyAlignment="1" applyProtection="1">
      <alignment horizontal="center" vertical="center"/>
      <protection locked="0"/>
    </xf>
    <xf numFmtId="0" fontId="50" fillId="6" borderId="11" xfId="0" applyFont="1" applyFill="1" applyBorder="1" applyAlignment="1" applyProtection="1">
      <alignment horizontal="center" vertical="center" wrapText="1"/>
      <protection locked="0"/>
    </xf>
    <xf numFmtId="0" fontId="50" fillId="6" borderId="12" xfId="0" applyFont="1" applyFill="1" applyBorder="1" applyAlignment="1" applyProtection="1">
      <alignment horizontal="center" vertical="center" wrapText="1"/>
      <protection locked="0"/>
    </xf>
    <xf numFmtId="0" fontId="50" fillId="6" borderId="6" xfId="0" applyFont="1" applyFill="1" applyBorder="1" applyAlignment="1" applyProtection="1">
      <alignment horizontal="center" vertical="center" wrapText="1"/>
      <protection locked="0"/>
    </xf>
    <xf numFmtId="0" fontId="50" fillId="6" borderId="14" xfId="0" applyFont="1" applyFill="1" applyBorder="1" applyAlignment="1" applyProtection="1">
      <alignment horizontal="center" vertical="center" wrapText="1"/>
      <protection locked="0"/>
    </xf>
    <xf numFmtId="164" fontId="49" fillId="26" borderId="33" xfId="1" applyNumberFormat="1" applyFont="1" applyFill="1" applyBorder="1" applyAlignment="1" applyProtection="1">
      <alignment horizontal="center" vertical="top" wrapText="1"/>
    </xf>
    <xf numFmtId="164" fontId="49" fillId="26" borderId="34" xfId="1" applyNumberFormat="1" applyFont="1" applyFill="1" applyBorder="1" applyAlignment="1" applyProtection="1">
      <alignment horizontal="center" vertical="top" wrapText="1"/>
    </xf>
    <xf numFmtId="164" fontId="49" fillId="26" borderId="20" xfId="1" applyNumberFormat="1" applyFont="1" applyFill="1" applyBorder="1" applyAlignment="1" applyProtection="1">
      <alignment horizontal="center" vertical="top" wrapText="1"/>
    </xf>
    <xf numFmtId="164" fontId="49" fillId="9" borderId="33" xfId="1" applyNumberFormat="1" applyFont="1" applyFill="1" applyBorder="1" applyAlignment="1" applyProtection="1">
      <alignment horizontal="center" vertical="top" wrapText="1"/>
    </xf>
    <xf numFmtId="164" fontId="49" fillId="9" borderId="55" xfId="1" applyNumberFormat="1" applyFont="1" applyFill="1" applyBorder="1" applyAlignment="1" applyProtection="1">
      <alignment horizontal="center" vertical="top" wrapText="1"/>
    </xf>
    <xf numFmtId="0" fontId="50" fillId="10" borderId="0" xfId="0" applyFont="1" applyFill="1" applyBorder="1" applyAlignment="1" applyProtection="1">
      <alignment horizontal="center" vertical="center" textRotation="90" wrapText="1"/>
      <protection locked="0"/>
    </xf>
    <xf numFmtId="164" fontId="49" fillId="10" borderId="33" xfId="1" applyNumberFormat="1" applyFont="1" applyFill="1" applyBorder="1" applyAlignment="1" applyProtection="1">
      <alignment horizontal="center" vertical="top" wrapText="1"/>
    </xf>
    <xf numFmtId="164" fontId="49" fillId="10" borderId="34" xfId="1" applyNumberFormat="1" applyFont="1" applyFill="1" applyBorder="1" applyAlignment="1" applyProtection="1">
      <alignment horizontal="center" vertical="top" wrapText="1"/>
    </xf>
    <xf numFmtId="164" fontId="49" fillId="10" borderId="52" xfId="1" applyNumberFormat="1" applyFont="1" applyFill="1" applyBorder="1" applyAlignment="1" applyProtection="1">
      <alignment horizontal="center" vertical="top" wrapText="1"/>
    </xf>
    <xf numFmtId="164" fontId="49" fillId="10" borderId="55" xfId="1" applyNumberFormat="1" applyFont="1" applyFill="1" applyBorder="1" applyAlignment="1" applyProtection="1">
      <alignment horizontal="center" vertical="top" wrapText="1"/>
    </xf>
    <xf numFmtId="0" fontId="49" fillId="0" borderId="33" xfId="0" applyFont="1" applyBorder="1" applyAlignment="1" applyProtection="1">
      <alignment horizontal="left" vertical="top" wrapText="1"/>
      <protection locked="0"/>
    </xf>
    <xf numFmtId="0" fontId="49" fillId="0" borderId="55" xfId="0" applyFont="1" applyBorder="1" applyAlignment="1" applyProtection="1">
      <alignment vertical="top"/>
      <protection locked="0"/>
    </xf>
  </cellXfs>
  <cellStyles count="4">
    <cellStyle name="Normal" xfId="0" builtinId="0"/>
    <cellStyle name="Normal 2" xfId="2" xr:uid="{00000000-0005-0000-0000-000001000000}"/>
    <cellStyle name="Normal 2 2" xfId="3" xr:uid="{00000000-0005-0000-0000-000002000000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3A7FF"/>
      <color rgb="FFCF9FFF"/>
      <color rgb="FFCC99FF"/>
      <color rgb="FFF5D18F"/>
      <color rgb="FFF1BF65"/>
      <color rgb="FFF3BC97"/>
      <color rgb="FFFFFFCC"/>
      <color rgb="FFB9EDF8"/>
      <color rgb="FFA7B9E1"/>
      <color rgb="FFE5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30601456859822"/>
          <c:y val="0.19965715454798222"/>
          <c:w val="0.4451699236063667"/>
          <c:h val="0.63291570082660609"/>
        </c:manualLayout>
      </c:layout>
      <c:radarChart>
        <c:radarStyle val="filled"/>
        <c:varyColors val="0"/>
        <c:ser>
          <c:idx val="1"/>
          <c:order val="1"/>
          <c:tx>
            <c:strRef>
              <c:f>'6. สรุปผลการตรวจสอบข้อมูล'!$F$24</c:f>
              <c:strCache>
                <c:ptCount val="1"/>
              </c:strCache>
            </c:strRef>
          </c:tx>
          <c:spPr>
            <a:solidFill>
              <a:schemeClr val="accent2">
                <a:alpha val="50196"/>
              </a:schemeClr>
            </a:solidFill>
            <a:ln w="25400">
              <a:solidFill>
                <a:schemeClr val="accent2"/>
              </a:solidFill>
              <a:prstDash val="sysDot"/>
            </a:ln>
            <a:effectLst/>
          </c:spPr>
          <c:dLbls>
            <c:dLbl>
              <c:idx val="0"/>
              <c:layout>
                <c:manualLayout>
                  <c:x val="7.4385948471126187E-2"/>
                  <c:y val="5.9115748102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53-4ABC-9FE7-BE3448B7721E}"/>
                </c:ext>
              </c:extLst>
            </c:dLbl>
            <c:dLbl>
              <c:idx val="1"/>
              <c:layout>
                <c:manualLayout>
                  <c:x val="2.6666660772667876E-2"/>
                  <c:y val="-5.4010248768909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53-4ABC-9FE7-BE3448B7721E}"/>
                </c:ext>
              </c:extLst>
            </c:dLbl>
            <c:dLbl>
              <c:idx val="2"/>
              <c:layout>
                <c:manualLayout>
                  <c:x val="6.8373546056784001E-2"/>
                  <c:y val="-8.172725224099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53-4ABC-9FE7-BE3448B7721E}"/>
                </c:ext>
              </c:extLst>
            </c:dLbl>
            <c:dLbl>
              <c:idx val="3"/>
              <c:layout>
                <c:manualLayout>
                  <c:x val="-2.8070169234387238E-3"/>
                  <c:y val="0"/>
                </c:manualLayout>
              </c:layout>
              <c:numFmt formatCode="0.0%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1" i="0" u="none" strike="noStrike" kern="1200" baseline="0">
                      <a:solidFill>
                        <a:sysClr val="windowText" lastClr="000000"/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53-4ABC-9FE7-BE3448B7721E}"/>
                </c:ext>
              </c:extLst>
            </c:dLbl>
            <c:dLbl>
              <c:idx val="4"/>
              <c:layout>
                <c:manualLayout>
                  <c:x val="-1.2631576155474257E-2"/>
                  <c:y val="7.961432593234774E-2"/>
                </c:manualLayout>
              </c:layout>
              <c:numFmt formatCode="0.0%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1" i="0" u="none" strike="noStrike" kern="1200" baseline="0">
                      <a:solidFill>
                        <a:sysClr val="windowText" lastClr="000000"/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53-4ABC-9FE7-BE3448B7721E}"/>
                </c:ext>
              </c:extLst>
            </c:dLbl>
            <c:dLbl>
              <c:idx val="5"/>
              <c:layout>
                <c:manualLayout>
                  <c:x val="-0.13082112033668664"/>
                  <c:y val="-8.659375752559082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2000" b="1" i="0" u="none" strike="noStrike" kern="1200" baseline="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defRPr>
                    </a:pPr>
                    <a:fld id="{4A419BC4-158C-4AD1-85E5-6B65EB813722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numFmt formatCode="0.0%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1" i="0" u="none" strike="noStrike" kern="1200" baseline="0">
                      <a:solidFill>
                        <a:sysClr val="windowText" lastClr="000000"/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539-45DD-B088-19E0FF491C7B}"/>
                </c:ext>
              </c:extLst>
            </c:dLbl>
            <c:dLbl>
              <c:idx val="6"/>
              <c:layout>
                <c:manualLayout>
                  <c:x val="-5.5967200420072243E-2"/>
                  <c:y val="-3.625450469136997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2000" b="1" i="0" u="none" strike="noStrike" kern="1200" baseline="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defRPr>
                    </a:pPr>
                    <a:fld id="{E9862364-7508-4A7E-AE40-7207D6484C4F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numFmt formatCode="0.0%" sourceLinked="0"/>
              <c:spPr>
                <a:solidFill>
                  <a:srgbClr val="B9EDF8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1" i="0" u="none" strike="noStrike" kern="1200" baseline="0">
                      <a:solidFill>
                        <a:sysClr val="windowText" lastClr="000000"/>
                      </a:solidFill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539-45DD-B088-19E0FF491C7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'6. สรุปผลการตรวจสอบข้อมูล'!$D$25:$D$31</c:f>
              <c:strCache>
                <c:ptCount val="7"/>
                <c:pt idx="0">
                  <c:v>ข้อที่ 1: % ความมีอยู่จริงของเอกสาร ตามเอกสารจริง/ข้อมูลดิบ</c:v>
                </c:pt>
                <c:pt idx="1">
                  <c:v>ข้อที่ 2: % ความถูกต้อง</c:v>
                </c:pt>
                <c:pt idx="2">
                  <c:v>ข้อที่ 3: % ความทันต่อเวลา</c:v>
                </c:pt>
                <c:pt idx="3">
                  <c:v>ข้อที่ 4: % ความสมบูรณ์ (ข้อมูลในโปรแกรม)</c:v>
                </c:pt>
                <c:pt idx="4">
                  <c:v>ข้อที่ 5: % ความสมบูรณ์ (ตัวแปรในเอกสาร)</c:v>
                </c:pt>
                <c:pt idx="5">
                  <c:v>% ความครบถ้วนสมบูรณ์ (ภาพรวม)</c:v>
                </c:pt>
                <c:pt idx="6">
                  <c:v>% ภาพรวมทั้ง 4 ด้าน</c:v>
                </c:pt>
              </c:strCache>
            </c:strRef>
          </c:cat>
          <c:val>
            <c:numRef>
              <c:f>'6. สรุปผลการตรวจสอบข้อมูล'!$F$25:$F$31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%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9-45DD-B088-19E0FF491C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88032112"/>
        <c:axId val="1088032528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'6. สรุปผลการตรวจสอบข้อมูล'!$E$24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alpha val="50196"/>
                    </a:schemeClr>
                  </a:solidFill>
                  <a:ln w="25400">
                    <a:solidFill>
                      <a:schemeClr val="accent1"/>
                    </a:solidFill>
                    <a:prstDash val="sysDot"/>
                  </a:ln>
                  <a:effectLst/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000" b="1" i="0" u="none" strike="noStrike" kern="1200" baseline="0">
                          <a:solidFill>
                            <a:sysClr val="windowText" lastClr="000000"/>
                          </a:solidFill>
                          <a:latin typeface="TH SarabunPSK" panose="020B0500040200020003" pitchFamily="34" charset="-34"/>
                          <a:ea typeface="+mn-ea"/>
                          <a:cs typeface="TH SarabunPSK" panose="020B0500040200020003" pitchFamily="34" charset="-34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'6. สรุปผลการตรวจสอบข้อมูล'!$D$25:$D$31</c15:sqref>
                        </c15:formulaRef>
                      </c:ext>
                    </c:extLst>
                    <c:strCache>
                      <c:ptCount val="7"/>
                      <c:pt idx="0">
                        <c:v>ข้อที่ 1: % ความมีอยู่จริงของเอกสาร ตามเอกสารจริง/ข้อมูลดิบ</c:v>
                      </c:pt>
                      <c:pt idx="1">
                        <c:v>ข้อที่ 2: % ความถูกต้อง</c:v>
                      </c:pt>
                      <c:pt idx="2">
                        <c:v>ข้อที่ 3: % ความทันต่อเวลา</c:v>
                      </c:pt>
                      <c:pt idx="3">
                        <c:v>ข้อที่ 4: % ความสมบูรณ์ (ข้อมูลในโปรแกรม)</c:v>
                      </c:pt>
                      <c:pt idx="4">
                        <c:v>ข้อที่ 5: % ความสมบูรณ์ (ตัวแปรในเอกสาร)</c:v>
                      </c:pt>
                      <c:pt idx="5">
                        <c:v>% ความครบถ้วนสมบูรณ์ (ภาพรวม)</c:v>
                      </c:pt>
                      <c:pt idx="6">
                        <c:v>% ภาพรวมทั้ง 4 ด้าน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'6. สรุปผลการตรวจสอบข้อมูล'!$E$25:$E$31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539-45DD-B088-19E0FF491C7B}"/>
                  </c:ext>
                </c:extLst>
              </c15:ser>
            </c15:filteredRadarSeries>
          </c:ext>
        </c:extLst>
      </c:radarChart>
      <c:catAx>
        <c:axId val="108803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088032528"/>
        <c:crosses val="autoZero"/>
        <c:auto val="1"/>
        <c:lblAlgn val="ctr"/>
        <c:lblOffset val="100"/>
        <c:noMultiLvlLbl val="0"/>
      </c:catAx>
      <c:valAx>
        <c:axId val="1088032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08803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 b="1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47447</xdr:colOff>
      <xdr:row>6</xdr:row>
      <xdr:rowOff>15827</xdr:rowOff>
    </xdr:from>
    <xdr:to>
      <xdr:col>22</xdr:col>
      <xdr:colOff>1392060</xdr:colOff>
      <xdr:row>9</xdr:row>
      <xdr:rowOff>200591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5CC911B-AA0D-EA3F-79C1-482B37EEA1A9}"/>
            </a:ext>
          </a:extLst>
        </xdr:cNvPr>
        <xdr:cNvSpPr txBox="1"/>
      </xdr:nvSpPr>
      <xdr:spPr>
        <a:xfrm>
          <a:off x="25632040" y="1732542"/>
          <a:ext cx="4822346" cy="9489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/>
            <a:t>คำอธิบายแก้ไขสูตร</a:t>
          </a:r>
          <a:endParaRPr lang="en-US" sz="1100" b="1"/>
        </a:p>
        <a:p>
          <a:r>
            <a:rPr lang="en-US" sz="1100" b="0"/>
            <a:t>1.</a:t>
          </a:r>
          <a:r>
            <a:rPr lang="th-TH" sz="1100" b="0"/>
            <a:t>ใส่จำนวนคนที่ต้องการสุ่ม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>
              <a:effectLst/>
            </a:rPr>
            <a:t>2.</a:t>
          </a:r>
          <a:r>
            <a:rPr lang="th-TH">
              <a:effectLst/>
            </a:rPr>
            <a:t>ให้คลิ๊กที่ช่อง</a:t>
          </a:r>
          <a:r>
            <a:rPr lang="th-TH" baseline="0">
              <a:effectLst/>
            </a:rPr>
            <a:t> </a:t>
          </a:r>
          <a:r>
            <a:rPr lang="en-US" baseline="0">
              <a:effectLst/>
            </a:rPr>
            <a:t>B6</a:t>
          </a:r>
          <a:r>
            <a:rPr lang="th-TH" baseline="0">
              <a:effectLst/>
            </a:rPr>
            <a:t> ลำดับที่สุ่มของคนที่ </a:t>
          </a:r>
          <a:r>
            <a:rPr lang="en-US" baseline="0">
              <a:effectLst/>
            </a:rPr>
            <a:t>1</a:t>
          </a:r>
          <a:endParaRPr lang="th-TH" baseline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baseline="0">
              <a:effectLst/>
            </a:rPr>
            <a:t>3.</a:t>
          </a:r>
          <a:r>
            <a:rPr lang="th-TH" baseline="0">
              <a:effectLst/>
            </a:rPr>
            <a:t>คลิ๊กมุมขวาล่างของช่องข้างไว้แล้วลากสูตรลงมาตามจำนวนข้อมูลที่เราจะสุ่ม</a:t>
          </a:r>
          <a:endParaRPr lang="en-US">
            <a:effectLst/>
          </a:endParaRPr>
        </a:p>
        <a:p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336175</xdr:colOff>
      <xdr:row>23</xdr:row>
      <xdr:rowOff>10273</xdr:rowOff>
    </xdr:from>
    <xdr:to>
      <xdr:col>10</xdr:col>
      <xdr:colOff>2460625</xdr:colOff>
      <xdr:row>39</xdr:row>
      <xdr:rowOff>91336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59C5EB-7B1D-4725-A7A6-ADA40C5C0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-1803/Desktop/folder%20&#3607;&#3633;&#3657;&#3591;&#3627;&#3617;&#3604;/&#3652;&#3615;&#3621;&#3660;&#3591;&#3634;&#3609;&#3611;&#3637;63/&#3591;&#3634;&#3609;&#3604;&#3656;&#3623;&#3609;/RDQA/&#3605;&#3633;&#3623;&#3629;&#3618;&#3656;&#3634;&#3591;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DQA form ตรวจหน่วยงานอื่น (2)"/>
      <sheetName val="ref"/>
      <sheetName val="Definition"/>
      <sheetName val="RDQAฟอร์ม5 ข้อ(สุขภาพ)"/>
      <sheetName val="RDQA"/>
      <sheetName val="Comment"/>
      <sheetName val="reference"/>
      <sheetName val="RDQA form ตรวจตนเอง ควรมีไหม"/>
    </sheetNames>
    <sheetDataSet>
      <sheetData sheetId="0"/>
      <sheetData sheetId="1">
        <row r="2">
          <cell r="I2" t="str">
            <v>SR_BATs</v>
          </cell>
        </row>
        <row r="3">
          <cell r="I3" t="str">
            <v>SR_NAMc</v>
          </cell>
        </row>
        <row r="4">
          <cell r="I4" t="str">
            <v>SR_WVFT</v>
          </cell>
        </row>
        <row r="5">
          <cell r="I5" t="str">
            <v>SR_BTB</v>
          </cell>
        </row>
        <row r="6">
          <cell r="I6" t="str">
            <v>SSR_DOC</v>
          </cell>
        </row>
      </sheetData>
      <sheetData sheetId="2"/>
      <sheetData sheetId="3"/>
      <sheetData sheetId="4"/>
      <sheetData sheetId="5"/>
      <sheetData sheetId="6">
        <row r="2">
          <cell r="C2" t="str">
            <v>1. MSM: ชายมีเพศสัมพันธ์กับชาย (เอ็มเอสเอ็ม)</v>
          </cell>
          <cell r="E2" t="str">
            <v>สำนักโรคเอดส์ วัณโรคและโรคติดต่อทางเพศสัมพันธ์</v>
          </cell>
          <cell r="K2" t="str">
            <v>สำนักโรคเอดส์ วัณโรคและโรคติดต่อทางเพศสัมพันธ์</v>
          </cell>
        </row>
        <row r="3">
          <cell r="C3" t="str">
            <v>2. TG: สาวประเภทสอง (ทีจี)</v>
          </cell>
          <cell r="E3" t="str">
            <v>ศูนย์อำนวยการบริหารจัดการปัญหาเอดส์แห่งชาติ</v>
          </cell>
          <cell r="K3" t="str">
            <v>ศูนย์อำนวยการบริหารจัดการปัญหาเอดส์แห่งชาติ</v>
          </cell>
        </row>
        <row r="4">
          <cell r="C4" t="str">
            <v>3. MSW: พนักงานบริการชาย</v>
          </cell>
          <cell r="E4" t="str">
            <v>มูลนิธิศุภนิมิตรแห่งประเทศไทย</v>
          </cell>
          <cell r="K4" t="str">
            <v>มูลนิธิศุภนิมิตรแห่งประเทศไทย</v>
          </cell>
        </row>
        <row r="5">
          <cell r="C5" t="str">
            <v>4. TGSW: พนักงานบริการสาวประเภทสอง</v>
          </cell>
          <cell r="E5" t="str">
            <v>สำนักวรรณโรค</v>
          </cell>
          <cell r="K5" t="str">
            <v>สำนักวรรณโรค</v>
          </cell>
        </row>
        <row r="6">
          <cell r="C6" t="str">
            <v>5. FSW: พนักงานบริการหญิง</v>
          </cell>
          <cell r="E6" t="str">
            <v>กรมราชทัณฑ์</v>
          </cell>
          <cell r="K6" t="str">
            <v>กรมราชทัณฑ์</v>
          </cell>
        </row>
        <row r="7">
          <cell r="C7" t="str">
            <v>6. PWID: ผู้ใช้ยาด้วยวิธีฉีด</v>
          </cell>
          <cell r="E7" t="str">
            <v>สำนักงานบริหารโครงการกองทุนโลก</v>
          </cell>
          <cell r="K7" t="str">
            <v>สำนักงานบริหารโครงการกองทุนโลก</v>
          </cell>
        </row>
        <row r="8">
          <cell r="C8" t="str">
            <v>7. Prisoners: ผู้ต้องขัง</v>
          </cell>
          <cell r="K8" t="str">
            <v>สำนักงานป้องกันควบคุมโรคที่ 1 เชียงใหม่</v>
          </cell>
        </row>
        <row r="9">
          <cell r="C9" t="str">
            <v>8. Migrants: ประชากรข้ามชาติ</v>
          </cell>
          <cell r="K9" t="str">
            <v>สำนักงานป้องกันควบคุมโรคที่ 2 พิษณุโลก</v>
          </cell>
        </row>
        <row r="10">
          <cell r="C10" t="str">
            <v>9. Partners: คู่ประจำของกลุ่มประชากรหลัก</v>
          </cell>
          <cell r="K10" t="str">
            <v>สำนักงานป้องกันควบคุมโรคที่ 3 นครสวรรค์</v>
          </cell>
        </row>
        <row r="11">
          <cell r="C11" t="str">
            <v>10. Youths: เยาวชน</v>
          </cell>
          <cell r="K11" t="str">
            <v>สำนักงานป้องกันควบคุมโรคที่ 4 สระบุรี</v>
          </cell>
        </row>
        <row r="12">
          <cell r="C12" t="str">
            <v>11. Other: อื่นๆ</v>
          </cell>
          <cell r="K12" t="str">
            <v>สำนักงานป้องกันควบคุมโรคที่ 5 ราชบุรี</v>
          </cell>
        </row>
        <row r="13">
          <cell r="K13" t="str">
            <v>สำนักงานป้องกันควบคุมโรคที่ 6 ชลบุรี</v>
          </cell>
        </row>
        <row r="14">
          <cell r="K14" t="str">
            <v>สำนักงานป้องกันควบคุมโรคที่ 7 ขอนแก่น</v>
          </cell>
        </row>
        <row r="15">
          <cell r="K15" t="str">
            <v>สำนักงานป้องกันควบคุมโรคที่ 8 อุดรธานี</v>
          </cell>
        </row>
        <row r="16">
          <cell r="K16" t="str">
            <v>สำนักงานป้องกันควบคุมโรคที่ 9 นครราชสีมา</v>
          </cell>
        </row>
        <row r="17">
          <cell r="K17" t="str">
            <v>สำนักงานป้องกันควบคุมโรคที่ 10 อุบลราชธานี</v>
          </cell>
        </row>
        <row r="18">
          <cell r="K18" t="str">
            <v>สำนักงานป้องกันควบคุมโรคที่ 11 นครศรีธรรมราช</v>
          </cell>
        </row>
        <row r="19">
          <cell r="K19" t="str">
            <v>สำนักงานป้องกันควบคุมโรคที่ 12 สงขลา</v>
          </cell>
        </row>
        <row r="20">
          <cell r="K20" t="str">
            <v>กองควบคุมโรคเอดส์ และโรคติดต่อทางเพศสัมพันธ์</v>
          </cell>
        </row>
        <row r="21">
          <cell r="K21" t="str">
            <v>สำนักงานสาธารณสุขจังหวัดกระบี่</v>
          </cell>
        </row>
        <row r="22">
          <cell r="K22" t="str">
            <v>สำนักงานสาธารณสุขจังหวัดกรุงเทพมหานคร</v>
          </cell>
        </row>
        <row r="23">
          <cell r="K23" t="str">
            <v>สำนักงานสาธารณสุขจังหวัดกาญจนบุรี</v>
          </cell>
        </row>
        <row r="24">
          <cell r="K24" t="str">
            <v>สำนักงานสาธารณสุขจังหวัดกาฬสินธุ์</v>
          </cell>
        </row>
        <row r="25">
          <cell r="K25" t="str">
            <v>สำนักงานสาธารณสุขจังหวัดกำแพงเพชร</v>
          </cell>
        </row>
        <row r="26">
          <cell r="K26" t="str">
            <v>สำนักงานสาธารณสุขจังหวัดขอนแก่น</v>
          </cell>
        </row>
        <row r="27">
          <cell r="K27" t="str">
            <v>สำนักงานสาธารณสุขจังหวัดจันทบุรี</v>
          </cell>
        </row>
        <row r="28">
          <cell r="K28" t="str">
            <v>สำนักงานสาธารณสุขจังหวัดฉะเชิงเทรา</v>
          </cell>
        </row>
        <row r="29">
          <cell r="K29" t="str">
            <v>สำนักงานสาธารณสุขจังหวัดชลบุรี</v>
          </cell>
        </row>
        <row r="30">
          <cell r="K30" t="str">
            <v>สำนักงานสาธารณสุขจังหวัดชัยนาท</v>
          </cell>
        </row>
        <row r="31">
          <cell r="K31" t="str">
            <v>สำนักงานสาธารณสุขจังหวัดชัยภูมิ</v>
          </cell>
        </row>
        <row r="32">
          <cell r="K32" t="str">
            <v>สำนักงานสาธารณสุขจังหวัดชุมพร</v>
          </cell>
        </row>
        <row r="33">
          <cell r="K33" t="str">
            <v>สำนักงานสาธารณสุขจังหวัดเชียงราย</v>
          </cell>
        </row>
        <row r="34">
          <cell r="K34" t="str">
            <v>สำนักงานสาธารณสุขจังหวัดเชียงใหม่</v>
          </cell>
        </row>
        <row r="35">
          <cell r="K35" t="str">
            <v>สำนักงานสาธารณสุขจังหวัดตรัง</v>
          </cell>
        </row>
        <row r="36">
          <cell r="K36" t="str">
            <v>สำนักงานสาธารณสุขจังหวัดตราด</v>
          </cell>
        </row>
        <row r="37">
          <cell r="K37" t="str">
            <v>สำนักงานสาธารณสุขจังหวัดตาก</v>
          </cell>
        </row>
        <row r="38">
          <cell r="K38" t="str">
            <v>สำนักงานสาธารณสุขจังหวัดนครนายก</v>
          </cell>
        </row>
        <row r="39">
          <cell r="K39" t="str">
            <v>สำนักงานสาธารณสุขจังหวัดนครปฐม</v>
          </cell>
        </row>
        <row r="40">
          <cell r="K40" t="str">
            <v>สำนักงานสาธารณสุขจังหวัดนครพนม</v>
          </cell>
        </row>
        <row r="41">
          <cell r="K41" t="str">
            <v>สำนักงานสาธารณสุขจังหวัดนครราชสีมา</v>
          </cell>
        </row>
        <row r="42">
          <cell r="K42" t="str">
            <v>สำนักงานสาธารณสุขจังหวัดนครศรีธรรมราช</v>
          </cell>
        </row>
        <row r="43">
          <cell r="K43" t="str">
            <v>สำนักงานสาธารณสุขจังหวัดนครสวรรค์</v>
          </cell>
        </row>
        <row r="44">
          <cell r="K44" t="str">
            <v>สำนักงานสาธารณสุขจังหวัดนนทบุรี</v>
          </cell>
        </row>
        <row r="45">
          <cell r="K45" t="str">
            <v>สำนักงานสาธารณสุขจังหวัดนราธิวาส</v>
          </cell>
        </row>
        <row r="46">
          <cell r="K46" t="str">
            <v>สำนักงานสาธารณสุขจังหวัดน่าน</v>
          </cell>
        </row>
        <row r="47">
          <cell r="K47" t="str">
            <v>สำนักงานสาธารณสุขจังหวัดบึงกาฬ</v>
          </cell>
        </row>
        <row r="48">
          <cell r="K48" t="str">
            <v>สำนักงานสาธารณสุขจังหวัดบุรีรัมย์</v>
          </cell>
        </row>
        <row r="49">
          <cell r="K49" t="str">
            <v>สำนักงานสาธารณสุขจังหวัดปทุมธานี</v>
          </cell>
        </row>
        <row r="50">
          <cell r="K50" t="str">
            <v>สำนักงานสาธารณสุขจังหวัดประจวบคีรีขันธ์</v>
          </cell>
        </row>
        <row r="51">
          <cell r="K51" t="str">
            <v>สำนักงานสาธารณสุขจังหวัดปราจีนบุรี</v>
          </cell>
        </row>
        <row r="52">
          <cell r="K52" t="str">
            <v>สำนักงานสาธารณสุขจังหวัดปัตตานี</v>
          </cell>
        </row>
        <row r="53">
          <cell r="K53" t="str">
            <v>สำนักงานสาธารณสุขจังหวัดพระนครศรีอยุธยา</v>
          </cell>
        </row>
        <row r="54">
          <cell r="K54" t="str">
            <v>สำนักงานสาธารณสุขจังหวัดพะเยา</v>
          </cell>
        </row>
        <row r="55">
          <cell r="K55" t="str">
            <v>สำนักงานสาธารณสุขจังหวัดพังงา</v>
          </cell>
        </row>
        <row r="56">
          <cell r="K56" t="str">
            <v>สำนักงานสาธารณสุขจังหวัดพัทลุง</v>
          </cell>
        </row>
        <row r="57">
          <cell r="K57" t="str">
            <v>สำนักงานสาธารณสุขจังหวัดพิจิตร</v>
          </cell>
        </row>
        <row r="58">
          <cell r="K58" t="str">
            <v>สำนักงานสาธารณสุขจังหวัดพิษณุโลก</v>
          </cell>
        </row>
        <row r="59">
          <cell r="K59" t="str">
            <v>สำนักงานสาธารณสุขจังหวัดเพชรบุรี</v>
          </cell>
        </row>
        <row r="60">
          <cell r="K60" t="str">
            <v>สำนักงานสาธารณสุขจังหวัดเพชรบูรณ์</v>
          </cell>
        </row>
        <row r="61">
          <cell r="K61" t="str">
            <v>สำนักงานสาธารณสุขจังหวัดแพร่</v>
          </cell>
        </row>
        <row r="62">
          <cell r="K62" t="str">
            <v>สำนักงานสาธารณสุขจังหวัดภูเก็ต</v>
          </cell>
        </row>
        <row r="63">
          <cell r="K63" t="str">
            <v>สำนักงานสาธารณสุขจังหวัดมหาสารคาม</v>
          </cell>
        </row>
        <row r="64">
          <cell r="K64" t="str">
            <v>สำนักงานสาธารณสุขจังหวัดมุกดาหาร</v>
          </cell>
        </row>
        <row r="65">
          <cell r="K65" t="str">
            <v>สำนักงานสาธารณสุขจังหวัดแม่ฮ่องสอน</v>
          </cell>
        </row>
        <row r="66">
          <cell r="K66" t="str">
            <v>สำนักงานสาธารณสุขจังหวัดยโสธร</v>
          </cell>
        </row>
        <row r="67">
          <cell r="K67" t="str">
            <v>สำนักงานสาธารณสุขจังหวัดยะลา</v>
          </cell>
        </row>
        <row r="68">
          <cell r="K68" t="str">
            <v>สำนักงานสาธารณสุขจังหวัดร้อยเอ็ด</v>
          </cell>
        </row>
        <row r="69">
          <cell r="K69" t="str">
            <v>สำนักงานสาธารณสุขจังหวัดระนอง</v>
          </cell>
        </row>
        <row r="70">
          <cell r="K70" t="str">
            <v>สำนักงานสาธารณสุขจังหวัดระยอง</v>
          </cell>
        </row>
        <row r="71">
          <cell r="K71" t="str">
            <v>สำนักงานสาธารณสุขจังหวัดราชบุรี</v>
          </cell>
        </row>
        <row r="72">
          <cell r="K72" t="str">
            <v>สำนักงานสาธารณสุขจังหวัดลพบุรี</v>
          </cell>
        </row>
        <row r="73">
          <cell r="K73" t="str">
            <v>สำนักงานสาธารณสุขจังหวัดลำปาง</v>
          </cell>
        </row>
        <row r="74">
          <cell r="K74" t="str">
            <v>สำนักงานสาธารณสุขจังหวัดลำพูน</v>
          </cell>
        </row>
        <row r="75">
          <cell r="K75" t="str">
            <v>สำนักงานสาธารณสุขจังหวัดเลย</v>
          </cell>
        </row>
        <row r="76">
          <cell r="K76" t="str">
            <v>สำนักงานสาธารณสุขจังหวัดศีรสะเกษ</v>
          </cell>
        </row>
        <row r="77">
          <cell r="K77" t="str">
            <v>สำนักงานสาธารณสุขจังหวัดสกลนคร</v>
          </cell>
        </row>
        <row r="78">
          <cell r="K78" t="str">
            <v>สำนักงานสาธารณสุขจังหวัดสงขลา</v>
          </cell>
        </row>
        <row r="79">
          <cell r="K79" t="str">
            <v>สำนักงานสาธารณสุขจังหวัดสตูล</v>
          </cell>
        </row>
        <row r="80">
          <cell r="K80" t="str">
            <v>สำนักงานสาธารณสุขจังหวัดสมุทรปราการ</v>
          </cell>
        </row>
        <row r="81">
          <cell r="K81" t="str">
            <v>สำนักงานสาธารณสุขจังหวัดสมุทรสงคราม</v>
          </cell>
        </row>
        <row r="82">
          <cell r="K82" t="str">
            <v>สำนักงานสาธารณสุขจังหวัดสมุทรสาคร</v>
          </cell>
        </row>
        <row r="83">
          <cell r="K83" t="str">
            <v>สำนักงานสาธารณสุขจังหวัดสระแก้ว</v>
          </cell>
        </row>
        <row r="84">
          <cell r="K84" t="str">
            <v>สำนักงานสาธารณสุขจังหวัดสระบุรี</v>
          </cell>
        </row>
        <row r="85">
          <cell r="K85" t="str">
            <v>สำนักงานสาธารณสุขจังหวัดสิงห์บุรี</v>
          </cell>
        </row>
        <row r="86">
          <cell r="K86" t="str">
            <v>สำนักงานสาธารณสุขจังหวัดสุโขทัย</v>
          </cell>
        </row>
        <row r="87">
          <cell r="K87" t="str">
            <v>สำนักงานสาธารณสุขจังหวัดสุพรรณบุรี</v>
          </cell>
        </row>
        <row r="88">
          <cell r="K88" t="str">
            <v>สำนักงานสาธารณสุขจังหวัดสุราษฎร์ธานี</v>
          </cell>
        </row>
        <row r="89">
          <cell r="K89" t="str">
            <v>สำนักงานสาธารณสุขจังหวัดสุรินทร์</v>
          </cell>
        </row>
        <row r="90">
          <cell r="K90" t="str">
            <v>สำนักงานสาธารณสุขจังหวัดหนองคาย</v>
          </cell>
        </row>
        <row r="91">
          <cell r="K91" t="str">
            <v>สำนักงานสาธารณสุขจังหวัดหนองบัวลำภู</v>
          </cell>
        </row>
        <row r="92">
          <cell r="K92" t="str">
            <v>สำนักงานสาธารณสุขจังหวัดอ่างทอง</v>
          </cell>
        </row>
        <row r="93">
          <cell r="K93" t="str">
            <v>สำนักงานสาธารณสุขจังหวัดอำนาจเจริญ</v>
          </cell>
        </row>
        <row r="94">
          <cell r="K94" t="str">
            <v>สำนักงานสาธารณสุขจังหวัดอุดรธานี</v>
          </cell>
        </row>
        <row r="95">
          <cell r="K95" t="str">
            <v>สำนักงานสาธารณสุขจังหวัดอุตรดิตถ์</v>
          </cell>
        </row>
        <row r="96">
          <cell r="K96" t="str">
            <v>สำนักงานสาธารณสุขจังหวัดอุทัยธานี</v>
          </cell>
        </row>
        <row r="97">
          <cell r="K97" t="str">
            <v>สำนักงานสาธารณสุขจังหวัดอุบลราชธานี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U26"/>
  <sheetViews>
    <sheetView tabSelected="1" zoomScale="90" zoomScaleNormal="90" workbookViewId="0">
      <selection activeCell="A2" sqref="A2"/>
    </sheetView>
  </sheetViews>
  <sheetFormatPr defaultColWidth="8.85546875" defaultRowHeight="15"/>
  <cols>
    <col min="1" max="1" width="11.5703125" customWidth="1"/>
    <col min="2" max="2" width="10.85546875" customWidth="1"/>
  </cols>
  <sheetData>
    <row r="1" spans="1:21" s="43" customFormat="1" ht="31.5" customHeight="1">
      <c r="A1" s="198" t="s">
        <v>188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21" s="51" customFormat="1" ht="12.75"/>
    <row r="3" spans="1:21" ht="23.25">
      <c r="A3" s="26" t="s">
        <v>4</v>
      </c>
      <c r="B3" s="3"/>
      <c r="C3" s="3"/>
    </row>
    <row r="4" spans="1:21" ht="21">
      <c r="A4" s="3"/>
      <c r="B4" s="3" t="s">
        <v>384</v>
      </c>
      <c r="C4" s="3"/>
    </row>
    <row r="5" spans="1:21" ht="21">
      <c r="A5" s="3"/>
      <c r="B5" s="3" t="s">
        <v>394</v>
      </c>
      <c r="C5" s="3"/>
    </row>
    <row r="6" spans="1:21" ht="21">
      <c r="A6" s="3"/>
      <c r="B6" s="3" t="s">
        <v>385</v>
      </c>
      <c r="C6" s="3"/>
    </row>
    <row r="7" spans="1:21" ht="21">
      <c r="A7" s="3"/>
      <c r="B7" s="3" t="s">
        <v>386</v>
      </c>
      <c r="C7" s="3"/>
    </row>
    <row r="8" spans="1:21" ht="27" customHeight="1">
      <c r="A8" s="3"/>
      <c r="B8" s="3" t="s">
        <v>388</v>
      </c>
    </row>
    <row r="9" spans="1:21" ht="21">
      <c r="A9" s="3"/>
      <c r="B9" s="3"/>
      <c r="C9" s="4" t="s">
        <v>156</v>
      </c>
    </row>
    <row r="10" spans="1:21" ht="21">
      <c r="A10" s="3"/>
      <c r="B10" s="3"/>
      <c r="C10" s="4" t="s">
        <v>389</v>
      </c>
    </row>
    <row r="11" spans="1:21" ht="21">
      <c r="A11" s="3"/>
      <c r="B11" s="3"/>
      <c r="C11" s="3" t="s">
        <v>404</v>
      </c>
    </row>
    <row r="12" spans="1:21" ht="21">
      <c r="A12" s="3"/>
      <c r="B12" s="3"/>
      <c r="C12" s="4" t="s">
        <v>157</v>
      </c>
    </row>
    <row r="13" spans="1:21" ht="21">
      <c r="A13" s="3"/>
      <c r="B13" s="3"/>
      <c r="C13" s="4" t="s">
        <v>8</v>
      </c>
    </row>
    <row r="14" spans="1:21" ht="21">
      <c r="A14" s="3"/>
      <c r="B14" s="3"/>
      <c r="C14" s="3" t="s">
        <v>390</v>
      </c>
    </row>
    <row r="15" spans="1:21" ht="21">
      <c r="A15" s="3"/>
      <c r="B15" s="3"/>
      <c r="C15" s="9" t="s">
        <v>158</v>
      </c>
    </row>
    <row r="16" spans="1:21" ht="21" customHeight="1">
      <c r="B16" s="3" t="s">
        <v>387</v>
      </c>
    </row>
    <row r="18" spans="2:2" ht="21">
      <c r="B18" s="4"/>
    </row>
    <row r="19" spans="2:2" ht="21">
      <c r="B19" s="4"/>
    </row>
    <row r="20" spans="2:2" ht="21">
      <c r="B20" s="4"/>
    </row>
    <row r="21" spans="2:2" ht="21">
      <c r="B21" s="4"/>
    </row>
    <row r="22" spans="2:2" ht="21">
      <c r="B22" s="3"/>
    </row>
    <row r="23" spans="2:2" ht="21">
      <c r="B23" s="4"/>
    </row>
    <row r="24" spans="2:2" ht="21">
      <c r="B24" s="4"/>
    </row>
    <row r="25" spans="2:2" ht="21">
      <c r="B25" s="3"/>
    </row>
    <row r="26" spans="2:2" ht="21">
      <c r="B26" s="3"/>
    </row>
  </sheetData>
  <mergeCells count="1">
    <mergeCell ref="A1:U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zoomScale="70" zoomScaleNormal="70" workbookViewId="0">
      <selection activeCell="K10" sqref="K10"/>
    </sheetView>
  </sheetViews>
  <sheetFormatPr defaultColWidth="12.42578125" defaultRowHeight="23.25"/>
  <cols>
    <col min="1" max="1" width="10" style="25" customWidth="1"/>
    <col min="2" max="2" width="41.5703125" style="25" customWidth="1"/>
    <col min="3" max="7" width="25.28515625" style="25" customWidth="1"/>
    <col min="8" max="12" width="11.5703125" style="25" customWidth="1"/>
    <col min="13" max="13" width="22.28515625" style="25" bestFit="1" customWidth="1"/>
    <col min="14" max="14" width="17.7109375" style="25" bestFit="1" customWidth="1"/>
    <col min="15" max="15" width="12.42578125" style="25"/>
    <col min="16" max="16" width="13.28515625" style="25" customWidth="1"/>
    <col min="17" max="20" width="12.42578125" style="25"/>
    <col min="21" max="21" width="13.42578125" style="25" customWidth="1"/>
    <col min="22" max="16384" width="12.42578125" style="25"/>
  </cols>
  <sheetData>
    <row r="1" spans="1:7" s="29" customFormat="1" ht="28.5">
      <c r="A1" s="28" t="s">
        <v>159</v>
      </c>
    </row>
    <row r="3" spans="1:7">
      <c r="B3" s="26" t="s">
        <v>160</v>
      </c>
    </row>
    <row r="4" spans="1:7">
      <c r="B4" s="26" t="s">
        <v>175</v>
      </c>
    </row>
    <row r="5" spans="1:7">
      <c r="A5" s="26"/>
      <c r="B5" s="26" t="s">
        <v>432</v>
      </c>
    </row>
    <row r="6" spans="1:7">
      <c r="A6" s="26"/>
    </row>
    <row r="7" spans="1:7">
      <c r="B7" s="199" t="s">
        <v>431</v>
      </c>
      <c r="C7" s="199"/>
      <c r="D7" s="199"/>
      <c r="E7" s="199"/>
      <c r="F7" s="199"/>
      <c r="G7" s="199"/>
    </row>
    <row r="8" spans="1:7">
      <c r="B8" s="199" t="s">
        <v>440</v>
      </c>
      <c r="C8" s="199"/>
      <c r="D8" s="199"/>
      <c r="E8" s="199"/>
      <c r="F8" s="199"/>
      <c r="G8" s="199"/>
    </row>
    <row r="9" spans="1:7">
      <c r="B9" s="24" t="s">
        <v>54</v>
      </c>
      <c r="C9" s="24" t="s">
        <v>161</v>
      </c>
      <c r="D9" s="24" t="s">
        <v>163</v>
      </c>
      <c r="E9" s="24" t="s">
        <v>164</v>
      </c>
      <c r="F9" s="24" t="s">
        <v>165</v>
      </c>
      <c r="G9" s="24" t="s">
        <v>162</v>
      </c>
    </row>
    <row r="10" spans="1:7">
      <c r="B10" s="27" t="s">
        <v>166</v>
      </c>
      <c r="C10" s="23">
        <v>0</v>
      </c>
      <c r="D10" s="23">
        <v>0</v>
      </c>
      <c r="E10" s="23">
        <v>0</v>
      </c>
      <c r="F10" s="23">
        <v>0</v>
      </c>
      <c r="G10" s="23">
        <f>SUM(C10:F10)</f>
        <v>0</v>
      </c>
    </row>
    <row r="11" spans="1:7">
      <c r="B11" s="27" t="s">
        <v>167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8" si="0">SUM(C11:F11)</f>
        <v>0</v>
      </c>
    </row>
    <row r="12" spans="1:7">
      <c r="B12" s="27" t="s">
        <v>168</v>
      </c>
      <c r="C12" s="23">
        <v>0</v>
      </c>
      <c r="D12" s="23">
        <v>0</v>
      </c>
      <c r="E12" s="23">
        <v>0</v>
      </c>
      <c r="F12" s="23">
        <v>0</v>
      </c>
      <c r="G12" s="23">
        <f t="shared" si="0"/>
        <v>0</v>
      </c>
    </row>
    <row r="13" spans="1:7">
      <c r="B13" s="27" t="s">
        <v>169</v>
      </c>
      <c r="C13" s="23">
        <v>0</v>
      </c>
      <c r="D13" s="23">
        <v>0</v>
      </c>
      <c r="E13" s="23">
        <v>0</v>
      </c>
      <c r="F13" s="23">
        <v>0</v>
      </c>
      <c r="G13" s="23">
        <f t="shared" si="0"/>
        <v>0</v>
      </c>
    </row>
    <row r="14" spans="1:7">
      <c r="B14" s="27" t="s">
        <v>170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0"/>
        <v>0</v>
      </c>
    </row>
    <row r="15" spans="1:7">
      <c r="B15" s="27" t="s">
        <v>171</v>
      </c>
      <c r="C15" s="23">
        <v>0</v>
      </c>
      <c r="D15" s="23">
        <v>0</v>
      </c>
      <c r="E15" s="23">
        <v>0</v>
      </c>
      <c r="F15" s="23">
        <v>0</v>
      </c>
      <c r="G15" s="23">
        <f t="shared" si="0"/>
        <v>0</v>
      </c>
    </row>
    <row r="16" spans="1:7">
      <c r="B16" s="27" t="s">
        <v>172</v>
      </c>
      <c r="C16" s="23">
        <v>0</v>
      </c>
      <c r="D16" s="23">
        <v>0</v>
      </c>
      <c r="E16" s="23">
        <v>0</v>
      </c>
      <c r="F16" s="23">
        <v>0</v>
      </c>
      <c r="G16" s="23">
        <f t="shared" si="0"/>
        <v>0</v>
      </c>
    </row>
    <row r="17" spans="2:7">
      <c r="B17" s="27" t="s">
        <v>173</v>
      </c>
      <c r="C17" s="23">
        <v>0</v>
      </c>
      <c r="D17" s="23">
        <v>0</v>
      </c>
      <c r="E17" s="23">
        <v>0</v>
      </c>
      <c r="F17" s="23">
        <v>0</v>
      </c>
      <c r="G17" s="23">
        <f t="shared" si="0"/>
        <v>0</v>
      </c>
    </row>
    <row r="18" spans="2:7">
      <c r="B18" s="27" t="s">
        <v>174</v>
      </c>
      <c r="C18" s="23">
        <v>0</v>
      </c>
      <c r="D18" s="23">
        <v>0</v>
      </c>
      <c r="E18" s="23">
        <v>0</v>
      </c>
      <c r="F18" s="23">
        <v>0</v>
      </c>
      <c r="G18" s="23">
        <f t="shared" si="0"/>
        <v>0</v>
      </c>
    </row>
    <row r="19" spans="2:7">
      <c r="B19" s="24" t="s">
        <v>0</v>
      </c>
      <c r="C19" s="24">
        <f>SUM(C10:C18)</f>
        <v>0</v>
      </c>
      <c r="D19" s="24">
        <f>SUM(D10:D18)</f>
        <v>0</v>
      </c>
      <c r="E19" s="24">
        <f t="shared" ref="E19:G19" si="1">SUM(E10:E18)</f>
        <v>0</v>
      </c>
      <c r="F19" s="24">
        <f t="shared" si="1"/>
        <v>0</v>
      </c>
      <c r="G19" s="24">
        <f t="shared" si="1"/>
        <v>0</v>
      </c>
    </row>
    <row r="22" spans="2:7">
      <c r="D22" s="26"/>
      <c r="E22" s="26"/>
      <c r="F22" s="26"/>
    </row>
  </sheetData>
  <mergeCells count="2">
    <mergeCell ref="B7:G7"/>
    <mergeCell ref="B8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zoomScale="90" zoomScaleNormal="90" workbookViewId="0">
      <selection activeCell="C13" sqref="C13"/>
    </sheetView>
  </sheetViews>
  <sheetFormatPr defaultColWidth="9.140625" defaultRowHeight="18.75"/>
  <cols>
    <col min="1" max="1" width="9.7109375" style="33" customWidth="1"/>
    <col min="2" max="2" width="48" style="33" customWidth="1"/>
    <col min="3" max="3" width="44.140625" style="33" customWidth="1"/>
    <col min="4" max="4" width="9.7109375" style="33" customWidth="1"/>
    <col min="5" max="5" width="25.140625" style="33" customWidth="1"/>
    <col min="6" max="6" width="10.5703125" style="33" customWidth="1"/>
    <col min="7" max="16384" width="9.140625" style="33"/>
  </cols>
  <sheetData>
    <row r="1" spans="1:8" s="46" customFormat="1" ht="26.25">
      <c r="A1" s="45" t="s">
        <v>393</v>
      </c>
    </row>
    <row r="2" spans="1:8" ht="21">
      <c r="F2" s="4"/>
      <c r="G2" s="4"/>
    </row>
    <row r="3" spans="1:8" s="25" customFormat="1" ht="23.25">
      <c r="B3" s="26" t="s">
        <v>183</v>
      </c>
      <c r="G3" s="26"/>
      <c r="H3" s="26"/>
    </row>
    <row r="4" spans="1:8" ht="21.75" thickBot="1">
      <c r="B4" s="34"/>
      <c r="G4" s="4"/>
      <c r="H4" s="4"/>
    </row>
    <row r="5" spans="1:8" ht="21.75" thickBot="1">
      <c r="B5" s="41" t="s">
        <v>184</v>
      </c>
      <c r="C5" s="42" t="s">
        <v>187</v>
      </c>
      <c r="E5" s="52"/>
      <c r="F5" s="53"/>
      <c r="G5" s="53"/>
    </row>
    <row r="6" spans="1:8" ht="21.75" thickBot="1">
      <c r="B6" s="30" t="s">
        <v>176</v>
      </c>
      <c r="C6" s="31" t="s">
        <v>405</v>
      </c>
      <c r="E6" s="52"/>
      <c r="F6" s="53"/>
      <c r="G6" s="53"/>
    </row>
    <row r="7" spans="1:8" ht="21.75" thickBot="1">
      <c r="B7" s="30" t="s">
        <v>177</v>
      </c>
      <c r="C7" s="31" t="s">
        <v>178</v>
      </c>
      <c r="F7" s="4"/>
      <c r="G7" s="4"/>
    </row>
    <row r="8" spans="1:8" ht="21.75" thickBot="1">
      <c r="B8" s="30" t="s">
        <v>179</v>
      </c>
      <c r="C8" s="31" t="s">
        <v>180</v>
      </c>
      <c r="F8" s="4"/>
      <c r="G8" s="4"/>
    </row>
    <row r="9" spans="1:8" ht="21.75" thickBot="1">
      <c r="B9" s="30" t="s">
        <v>181</v>
      </c>
      <c r="C9" s="31" t="s">
        <v>182</v>
      </c>
      <c r="E9" s="4"/>
      <c r="F9" s="4"/>
      <c r="G9" s="4"/>
    </row>
    <row r="10" spans="1:8" ht="48" customHeight="1">
      <c r="B10" s="200" t="s">
        <v>406</v>
      </c>
      <c r="C10" s="201"/>
      <c r="F10" s="4"/>
      <c r="G10" s="4"/>
    </row>
    <row r="11" spans="1:8" ht="87" customHeight="1" thickBot="1">
      <c r="B11" s="202" t="s">
        <v>186</v>
      </c>
      <c r="C11" s="203"/>
      <c r="F11" s="4"/>
      <c r="G11" s="4"/>
    </row>
    <row r="12" spans="1:8" ht="21">
      <c r="F12" s="4"/>
      <c r="G12" s="4"/>
    </row>
    <row r="13" spans="1:8" ht="21">
      <c r="B13" s="40"/>
      <c r="F13" s="4"/>
      <c r="G13" s="4"/>
    </row>
    <row r="14" spans="1:8" ht="21">
      <c r="F14" s="4"/>
      <c r="G14" s="4"/>
    </row>
    <row r="15" spans="1:8" ht="21">
      <c r="F15" s="4"/>
      <c r="G15" s="4"/>
    </row>
    <row r="16" spans="1:8" ht="21">
      <c r="F16" s="4"/>
      <c r="G16" s="4"/>
    </row>
    <row r="17" spans="6:7" ht="21">
      <c r="F17" s="4"/>
      <c r="G17" s="4"/>
    </row>
    <row r="18" spans="6:7" ht="21">
      <c r="F18" s="4"/>
      <c r="G18" s="4"/>
    </row>
    <row r="19" spans="6:7" ht="21">
      <c r="F19" s="4"/>
      <c r="G19" s="4"/>
    </row>
    <row r="20" spans="6:7" ht="21">
      <c r="F20" s="4"/>
      <c r="G20" s="4"/>
    </row>
    <row r="21" spans="6:7" ht="21">
      <c r="F21" s="4"/>
      <c r="G21" s="4"/>
    </row>
    <row r="22" spans="6:7" ht="21">
      <c r="F22" s="4"/>
      <c r="G22" s="4"/>
    </row>
    <row r="23" spans="6:7" ht="27.75" customHeight="1">
      <c r="F23" s="4"/>
      <c r="G23" s="4"/>
    </row>
  </sheetData>
  <mergeCells count="2">
    <mergeCell ref="B10:C10"/>
    <mergeCell ref="B11:C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H95"/>
  <sheetViews>
    <sheetView workbookViewId="0">
      <selection activeCell="F11" sqref="F11"/>
    </sheetView>
  </sheetViews>
  <sheetFormatPr defaultColWidth="9.140625" defaultRowHeight="20.25"/>
  <cols>
    <col min="1" max="1" width="11.42578125" style="2" customWidth="1"/>
    <col min="2" max="2" width="23" style="2" bestFit="1" customWidth="1"/>
    <col min="3" max="3" width="9.140625" style="2"/>
    <col min="4" max="4" width="9.42578125" style="2" bestFit="1" customWidth="1"/>
    <col min="5" max="5" width="18.7109375" style="2" customWidth="1"/>
    <col min="6" max="6" width="23.28515625" style="2" bestFit="1" customWidth="1"/>
    <col min="7" max="8" width="19.42578125" style="2" bestFit="1" customWidth="1"/>
    <col min="9" max="16384" width="9.140625" style="2"/>
  </cols>
  <sheetData>
    <row r="1" spans="1:8" ht="21">
      <c r="A1" s="204" t="s">
        <v>56</v>
      </c>
      <c r="B1" s="204"/>
    </row>
    <row r="2" spans="1:8" ht="21">
      <c r="A2" s="11"/>
      <c r="B2" s="11"/>
    </row>
    <row r="3" spans="1:8" ht="21">
      <c r="A3" s="205" t="s">
        <v>151</v>
      </c>
      <c r="B3" s="206"/>
      <c r="D3" s="205" t="s">
        <v>152</v>
      </c>
      <c r="E3" s="207"/>
      <c r="F3" s="206"/>
      <c r="G3" s="10" t="s">
        <v>55</v>
      </c>
    </row>
    <row r="4" spans="1:8" ht="21">
      <c r="A4" s="15" t="s">
        <v>1</v>
      </c>
      <c r="B4" s="16" t="s">
        <v>53</v>
      </c>
      <c r="D4" s="17" t="s">
        <v>59</v>
      </c>
      <c r="E4" s="17" t="s">
        <v>1</v>
      </c>
      <c r="F4" s="18" t="s">
        <v>53</v>
      </c>
      <c r="G4" s="208" t="s">
        <v>153</v>
      </c>
      <c r="H4" s="208"/>
    </row>
    <row r="5" spans="1:8">
      <c r="A5" s="19">
        <v>1</v>
      </c>
      <c r="B5" s="21" t="s">
        <v>60</v>
      </c>
      <c r="D5" s="19">
        <v>1</v>
      </c>
      <c r="E5" s="20">
        <f ca="1">RANDBETWEEN(1,91)</f>
        <v>51</v>
      </c>
      <c r="F5" s="21" t="str" cm="1">
        <f t="array" aca="1" ref="F5" ca="1">INDEX($B$5:$B$95,E5)</f>
        <v>นาย จิรเดช เขียวชอุ่ม</v>
      </c>
      <c r="G5" s="12" t="s">
        <v>154</v>
      </c>
      <c r="H5" s="12" t="s">
        <v>155</v>
      </c>
    </row>
    <row r="6" spans="1:8">
      <c r="A6" s="19">
        <v>2</v>
      </c>
      <c r="B6" s="21" t="s">
        <v>61</v>
      </c>
      <c r="D6" s="19">
        <v>2</v>
      </c>
      <c r="E6" s="20">
        <f t="shared" ref="E6:E34" ca="1" si="0">RANDBETWEEN(1,91)</f>
        <v>41</v>
      </c>
      <c r="F6" s="21" t="str" cm="1">
        <f t="array" aca="1" ref="F6" ca="1">INDEX($B$5:$B$95,E6)</f>
        <v>นาย อภิสิทธิ์ แจ่มใจ</v>
      </c>
    </row>
    <row r="7" spans="1:8">
      <c r="A7" s="19">
        <v>3</v>
      </c>
      <c r="B7" s="21" t="s">
        <v>62</v>
      </c>
      <c r="D7" s="19">
        <v>3</v>
      </c>
      <c r="E7" s="20">
        <f t="shared" ca="1" si="0"/>
        <v>17</v>
      </c>
      <c r="F7" s="21" t="str" cm="1">
        <f t="array" aca="1" ref="F7" ca="1">INDEX($B$5:$B$95,E7)</f>
        <v>นาย นฤชา พุกเกษม</v>
      </c>
    </row>
    <row r="8" spans="1:8">
      <c r="A8" s="19">
        <v>4</v>
      </c>
      <c r="B8" s="21" t="s">
        <v>63</v>
      </c>
      <c r="D8" s="19">
        <v>4</v>
      </c>
      <c r="E8" s="20">
        <f t="shared" ca="1" si="0"/>
        <v>54</v>
      </c>
      <c r="F8" s="21" t="str" cm="1">
        <f t="array" aca="1" ref="F8" ca="1">INDEX($B$5:$B$95,E8)</f>
        <v>นาย พยุง กะสายแก้ว</v>
      </c>
    </row>
    <row r="9" spans="1:8">
      <c r="A9" s="19">
        <v>5</v>
      </c>
      <c r="B9" s="21" t="s">
        <v>64</v>
      </c>
      <c r="D9" s="19">
        <v>5</v>
      </c>
      <c r="E9" s="20">
        <f t="shared" ca="1" si="0"/>
        <v>2</v>
      </c>
      <c r="F9" s="21" t="str" cm="1">
        <f t="array" aca="1" ref="F9" ca="1">INDEX($B$5:$B$95,E9)</f>
        <v>นาย กมล จ่าอินทร์</v>
      </c>
    </row>
    <row r="10" spans="1:8">
      <c r="A10" s="19">
        <v>6</v>
      </c>
      <c r="B10" s="21" t="s">
        <v>65</v>
      </c>
      <c r="D10" s="19">
        <v>6</v>
      </c>
      <c r="E10" s="20">
        <f t="shared" ca="1" si="0"/>
        <v>88</v>
      </c>
      <c r="F10" s="21" t="str" cm="1">
        <f t="array" aca="1" ref="F10" ca="1">INDEX($B$5:$B$95,E10)</f>
        <v>นางสาว พรวรินทร์ อ่ำทุ่งพงษ์</v>
      </c>
    </row>
    <row r="11" spans="1:8">
      <c r="A11" s="19">
        <v>7</v>
      </c>
      <c r="B11" s="21" t="s">
        <v>66</v>
      </c>
      <c r="D11" s="19">
        <v>7</v>
      </c>
      <c r="E11" s="20">
        <f t="shared" ca="1" si="0"/>
        <v>64</v>
      </c>
      <c r="F11" s="21" t="str" cm="1">
        <f t="array" aca="1" ref="F11" ca="1">INDEX($B$5:$B$95,E11)</f>
        <v>นาย เดช สมบูรณ์</v>
      </c>
    </row>
    <row r="12" spans="1:8">
      <c r="A12" s="19">
        <v>8</v>
      </c>
      <c r="B12" s="21" t="s">
        <v>67</v>
      </c>
      <c r="D12" s="19">
        <v>8</v>
      </c>
      <c r="E12" s="20">
        <f t="shared" ca="1" si="0"/>
        <v>57</v>
      </c>
      <c r="F12" s="21" t="str" cm="1">
        <f t="array" aca="1" ref="F12" ca="1">INDEX($B$5:$B$95,E12)</f>
        <v>นาย กฤษฎา พิสุทธิ์สีมา</v>
      </c>
    </row>
    <row r="13" spans="1:8">
      <c r="A13" s="19">
        <v>9</v>
      </c>
      <c r="B13" s="21" t="s">
        <v>68</v>
      </c>
      <c r="D13" s="19">
        <v>9</v>
      </c>
      <c r="E13" s="20">
        <f t="shared" ca="1" si="0"/>
        <v>69</v>
      </c>
      <c r="F13" s="21" t="str" cm="1">
        <f t="array" aca="1" ref="F13" ca="1">INDEX($B$5:$B$95,E13)</f>
        <v>นาย ธนนคร คล้ายเจียม</v>
      </c>
    </row>
    <row r="14" spans="1:8">
      <c r="A14" s="19">
        <v>10</v>
      </c>
      <c r="B14" s="21" t="s">
        <v>69</v>
      </c>
      <c r="D14" s="19">
        <v>10</v>
      </c>
      <c r="E14" s="20">
        <f t="shared" ca="1" si="0"/>
        <v>89</v>
      </c>
      <c r="F14" s="21" t="str" cm="1">
        <f t="array" aca="1" ref="F14" ca="1">INDEX($B$5:$B$95,E14)</f>
        <v>นางสาว สุภัสสร เขียวขจี</v>
      </c>
    </row>
    <row r="15" spans="1:8">
      <c r="A15" s="19">
        <v>11</v>
      </c>
      <c r="B15" s="21" t="s">
        <v>70</v>
      </c>
      <c r="D15" s="19">
        <v>11</v>
      </c>
      <c r="E15" s="20">
        <f t="shared" ca="1" si="0"/>
        <v>39</v>
      </c>
      <c r="F15" s="21" t="str" cm="1">
        <f t="array" aca="1" ref="F15" ca="1">INDEX($B$5:$B$95,E15)</f>
        <v>นาย ทิวากร จิตรพึ่งธรรม</v>
      </c>
    </row>
    <row r="16" spans="1:8">
      <c r="A16" s="19">
        <v>12</v>
      </c>
      <c r="B16" s="21" t="s">
        <v>71</v>
      </c>
      <c r="D16" s="19">
        <v>12</v>
      </c>
      <c r="E16" s="20">
        <f t="shared" ca="1" si="0"/>
        <v>48</v>
      </c>
      <c r="F16" s="21" t="str" cm="1">
        <f t="array" aca="1" ref="F16" ca="1">INDEX($B$5:$B$95,E16)</f>
        <v>นาย สมชาติ สะทิ</v>
      </c>
    </row>
    <row r="17" spans="1:6">
      <c r="A17" s="19">
        <v>13</v>
      </c>
      <c r="B17" s="21" t="s">
        <v>72</v>
      </c>
      <c r="D17" s="19">
        <v>13</v>
      </c>
      <c r="E17" s="20">
        <f t="shared" ca="1" si="0"/>
        <v>51</v>
      </c>
      <c r="F17" s="21" t="str" cm="1">
        <f t="array" aca="1" ref="F17" ca="1">INDEX($B$5:$B$95,E17)</f>
        <v>นาย จิรเดช เขียวชอุ่ม</v>
      </c>
    </row>
    <row r="18" spans="1:6">
      <c r="A18" s="19">
        <v>14</v>
      </c>
      <c r="B18" s="21" t="s">
        <v>73</v>
      </c>
      <c r="D18" s="19">
        <v>14</v>
      </c>
      <c r="E18" s="20">
        <f t="shared" ca="1" si="0"/>
        <v>41</v>
      </c>
      <c r="F18" s="21" t="str" cm="1">
        <f t="array" aca="1" ref="F18" ca="1">INDEX($B$5:$B$95,E18)</f>
        <v>นาย อภิสิทธิ์ แจ่มใจ</v>
      </c>
    </row>
    <row r="19" spans="1:6">
      <c r="A19" s="19">
        <v>15</v>
      </c>
      <c r="B19" s="21" t="s">
        <v>74</v>
      </c>
      <c r="D19" s="19">
        <v>15</v>
      </c>
      <c r="E19" s="20">
        <f t="shared" ca="1" si="0"/>
        <v>71</v>
      </c>
      <c r="F19" s="21" t="str" cm="1">
        <f t="array" aca="1" ref="F19" ca="1">INDEX($B$5:$B$95,E19)</f>
        <v>นาย เอกราช แจ่มจำรัส</v>
      </c>
    </row>
    <row r="20" spans="1:6">
      <c r="A20" s="19">
        <v>16</v>
      </c>
      <c r="B20" s="21" t="s">
        <v>75</v>
      </c>
      <c r="D20" s="19">
        <v>16</v>
      </c>
      <c r="E20" s="20">
        <f t="shared" ca="1" si="0"/>
        <v>5</v>
      </c>
      <c r="F20" s="21" t="str" cm="1">
        <f t="array" aca="1" ref="F20" ca="1">INDEX($B$5:$B$95,E20)</f>
        <v>นาย กีรณะ พลรัตน์</v>
      </c>
    </row>
    <row r="21" spans="1:6">
      <c r="A21" s="19">
        <v>17</v>
      </c>
      <c r="B21" s="21" t="s">
        <v>76</v>
      </c>
      <c r="D21" s="19">
        <v>17</v>
      </c>
      <c r="E21" s="20">
        <f t="shared" ca="1" si="0"/>
        <v>53</v>
      </c>
      <c r="F21" s="21" t="str" cm="1">
        <f t="array" aca="1" ref="F21" ca="1">INDEX($B$5:$B$95,E21)</f>
        <v>นาย ทวีป อยู่ยืนยง</v>
      </c>
    </row>
    <row r="22" spans="1:6">
      <c r="A22" s="19">
        <v>18</v>
      </c>
      <c r="B22" s="21" t="s">
        <v>77</v>
      </c>
      <c r="D22" s="19">
        <v>18</v>
      </c>
      <c r="E22" s="20">
        <f t="shared" ca="1" si="0"/>
        <v>52</v>
      </c>
      <c r="F22" s="21" t="str" cm="1">
        <f t="array" aca="1" ref="F22" ca="1">INDEX($B$5:$B$95,E22)</f>
        <v>นาย สมศักดิ์ หมายใจชู</v>
      </c>
    </row>
    <row r="23" spans="1:6">
      <c r="A23" s="19">
        <v>19</v>
      </c>
      <c r="B23" s="21" t="s">
        <v>78</v>
      </c>
      <c r="D23" s="19">
        <v>19</v>
      </c>
      <c r="E23" s="20">
        <f t="shared" ca="1" si="0"/>
        <v>80</v>
      </c>
      <c r="F23" s="21" t="str" cm="1">
        <f t="array" aca="1" ref="F23" ca="1">INDEX($B$5:$B$95,E23)</f>
        <v>นางสาว พนิดา ศิริผล</v>
      </c>
    </row>
    <row r="24" spans="1:6">
      <c r="A24" s="19">
        <v>20</v>
      </c>
      <c r="B24" s="21" t="s">
        <v>79</v>
      </c>
      <c r="D24" s="19">
        <v>20</v>
      </c>
      <c r="E24" s="20">
        <f t="shared" ca="1" si="0"/>
        <v>57</v>
      </c>
      <c r="F24" s="21" t="str" cm="1">
        <f t="array" aca="1" ref="F24" ca="1">INDEX($B$5:$B$95,E24)</f>
        <v>นาย กฤษฎา พิสุทธิ์สีมา</v>
      </c>
    </row>
    <row r="25" spans="1:6">
      <c r="A25" s="19">
        <v>21</v>
      </c>
      <c r="B25" s="21" t="s">
        <v>80</v>
      </c>
      <c r="D25" s="19">
        <v>21</v>
      </c>
      <c r="E25" s="20">
        <f t="shared" ca="1" si="0"/>
        <v>22</v>
      </c>
      <c r="F25" s="21" t="str" cm="1">
        <f t="array" aca="1" ref="F25" ca="1">INDEX($B$5:$B$95,E25)</f>
        <v>นาย มนู ขุนเล็ก</v>
      </c>
    </row>
    <row r="26" spans="1:6">
      <c r="A26" s="19">
        <v>22</v>
      </c>
      <c r="B26" s="21" t="s">
        <v>81</v>
      </c>
      <c r="D26" s="19">
        <v>22</v>
      </c>
      <c r="E26" s="20">
        <f t="shared" ca="1" si="0"/>
        <v>13</v>
      </c>
      <c r="F26" s="21" t="str" cm="1">
        <f t="array" aca="1" ref="F26" ca="1">INDEX($B$5:$B$95,E26)</f>
        <v>นาย ทศวรรษ นูปกรณ์</v>
      </c>
    </row>
    <row r="27" spans="1:6">
      <c r="A27" s="19">
        <v>23</v>
      </c>
      <c r="B27" s="21" t="s">
        <v>82</v>
      </c>
      <c r="D27" s="19">
        <v>23</v>
      </c>
      <c r="E27" s="20">
        <f t="shared" ca="1" si="0"/>
        <v>13</v>
      </c>
      <c r="F27" s="21" t="str" cm="1">
        <f t="array" aca="1" ref="F27" ca="1">INDEX($B$5:$B$95,E27)</f>
        <v>นาย ทศวรรษ นูปกรณ์</v>
      </c>
    </row>
    <row r="28" spans="1:6">
      <c r="A28" s="19">
        <v>24</v>
      </c>
      <c r="B28" s="21" t="s">
        <v>83</v>
      </c>
      <c r="D28" s="19">
        <v>24</v>
      </c>
      <c r="E28" s="20">
        <f t="shared" ca="1" si="0"/>
        <v>49</v>
      </c>
      <c r="F28" s="21" t="str" cm="1">
        <f t="array" aca="1" ref="F28" ca="1">INDEX($B$5:$B$95,E28)</f>
        <v>นาย สุรัตน์ เพ็งชัย</v>
      </c>
    </row>
    <row r="29" spans="1:6">
      <c r="A29" s="19">
        <v>25</v>
      </c>
      <c r="B29" s="21" t="s">
        <v>84</v>
      </c>
      <c r="D29" s="19">
        <v>25</v>
      </c>
      <c r="E29" s="20">
        <f t="shared" ca="1" si="0"/>
        <v>78</v>
      </c>
      <c r="F29" s="21" t="str" cm="1">
        <f t="array" aca="1" ref="F29" ca="1">INDEX($B$5:$B$95,E29)</f>
        <v>นางสาว สุวิษา คล่องแคล่ว</v>
      </c>
    </row>
    <row r="30" spans="1:6">
      <c r="A30" s="19">
        <v>26</v>
      </c>
      <c r="B30" s="21" t="s">
        <v>85</v>
      </c>
      <c r="D30" s="19">
        <v>26</v>
      </c>
      <c r="E30" s="20">
        <f t="shared" ca="1" si="0"/>
        <v>48</v>
      </c>
      <c r="F30" s="21" t="str" cm="1">
        <f t="array" aca="1" ref="F30" ca="1">INDEX($B$5:$B$95,E30)</f>
        <v>นาย สมชาติ สะทิ</v>
      </c>
    </row>
    <row r="31" spans="1:6">
      <c r="A31" s="19">
        <v>27</v>
      </c>
      <c r="B31" s="21" t="s">
        <v>86</v>
      </c>
      <c r="D31" s="19">
        <v>27</v>
      </c>
      <c r="E31" s="20">
        <f t="shared" ca="1" si="0"/>
        <v>39</v>
      </c>
      <c r="F31" s="21" t="str" cm="1">
        <f t="array" aca="1" ref="F31" ca="1">INDEX($B$5:$B$95,E31)</f>
        <v>นาย ทิวากร จิตรพึ่งธรรม</v>
      </c>
    </row>
    <row r="32" spans="1:6">
      <c r="A32" s="19">
        <v>28</v>
      </c>
      <c r="B32" s="21" t="s">
        <v>87</v>
      </c>
      <c r="D32" s="19">
        <v>28</v>
      </c>
      <c r="E32" s="20">
        <f t="shared" ca="1" si="0"/>
        <v>52</v>
      </c>
      <c r="F32" s="21" t="str" cm="1">
        <f t="array" aca="1" ref="F32" ca="1">INDEX($B$5:$B$95,E32)</f>
        <v>นาย สมศักดิ์ หมายใจชู</v>
      </c>
    </row>
    <row r="33" spans="1:6">
      <c r="A33" s="19">
        <v>29</v>
      </c>
      <c r="B33" s="21" t="s">
        <v>88</v>
      </c>
      <c r="D33" s="19">
        <v>29</v>
      </c>
      <c r="E33" s="20">
        <f t="shared" ca="1" si="0"/>
        <v>85</v>
      </c>
      <c r="F33" s="21" t="str" cm="1">
        <f t="array" aca="1" ref="F33" ca="1">INDEX($B$5:$B$95,E33)</f>
        <v>นางสาว อุษา แซ่บึง</v>
      </c>
    </row>
    <row r="34" spans="1:6">
      <c r="A34" s="19">
        <v>30</v>
      </c>
      <c r="B34" s="21" t="s">
        <v>89</v>
      </c>
      <c r="D34" s="19">
        <v>30</v>
      </c>
      <c r="E34" s="20">
        <f t="shared" ca="1" si="0"/>
        <v>76</v>
      </c>
      <c r="F34" s="21" t="str" cm="1">
        <f t="array" aca="1" ref="F34" ca="1">INDEX($B$5:$B$95,E34)</f>
        <v>นางสาว มัณฑนา แก้วโรจน์</v>
      </c>
    </row>
    <row r="35" spans="1:6">
      <c r="A35" s="19">
        <v>31</v>
      </c>
      <c r="B35" s="21" t="s">
        <v>90</v>
      </c>
    </row>
    <row r="36" spans="1:6">
      <c r="A36" s="19">
        <v>32</v>
      </c>
      <c r="B36" s="21" t="s">
        <v>91</v>
      </c>
    </row>
    <row r="37" spans="1:6">
      <c r="A37" s="19">
        <v>33</v>
      </c>
      <c r="B37" s="21" t="s">
        <v>92</v>
      </c>
    </row>
    <row r="38" spans="1:6">
      <c r="A38" s="19">
        <v>34</v>
      </c>
      <c r="B38" s="21" t="s">
        <v>93</v>
      </c>
    </row>
    <row r="39" spans="1:6">
      <c r="A39" s="19">
        <v>35</v>
      </c>
      <c r="B39" s="21" t="s">
        <v>94</v>
      </c>
    </row>
    <row r="40" spans="1:6">
      <c r="A40" s="19">
        <v>36</v>
      </c>
      <c r="B40" s="21" t="s">
        <v>95</v>
      </c>
    </row>
    <row r="41" spans="1:6">
      <c r="A41" s="19">
        <v>37</v>
      </c>
      <c r="B41" s="21" t="s">
        <v>96</v>
      </c>
    </row>
    <row r="42" spans="1:6">
      <c r="A42" s="19">
        <v>38</v>
      </c>
      <c r="B42" s="21" t="s">
        <v>97</v>
      </c>
    </row>
    <row r="43" spans="1:6">
      <c r="A43" s="19">
        <v>39</v>
      </c>
      <c r="B43" s="21" t="s">
        <v>98</v>
      </c>
    </row>
    <row r="44" spans="1:6">
      <c r="A44" s="19">
        <v>40</v>
      </c>
      <c r="B44" s="21" t="s">
        <v>99</v>
      </c>
    </row>
    <row r="45" spans="1:6">
      <c r="A45" s="19">
        <v>41</v>
      </c>
      <c r="B45" s="21" t="s">
        <v>100</v>
      </c>
    </row>
    <row r="46" spans="1:6">
      <c r="A46" s="19">
        <v>42</v>
      </c>
      <c r="B46" s="21" t="s">
        <v>101</v>
      </c>
    </row>
    <row r="47" spans="1:6">
      <c r="A47" s="19">
        <v>43</v>
      </c>
      <c r="B47" s="21" t="s">
        <v>102</v>
      </c>
    </row>
    <row r="48" spans="1:6">
      <c r="A48" s="19">
        <v>44</v>
      </c>
      <c r="B48" s="21" t="s">
        <v>103</v>
      </c>
    </row>
    <row r="49" spans="1:2">
      <c r="A49" s="19">
        <v>45</v>
      </c>
      <c r="B49" s="21" t="s">
        <v>104</v>
      </c>
    </row>
    <row r="50" spans="1:2">
      <c r="A50" s="19">
        <v>46</v>
      </c>
      <c r="B50" s="21" t="s">
        <v>105</v>
      </c>
    </row>
    <row r="51" spans="1:2">
      <c r="A51" s="19">
        <v>47</v>
      </c>
      <c r="B51" s="21" t="s">
        <v>106</v>
      </c>
    </row>
    <row r="52" spans="1:2">
      <c r="A52" s="19">
        <v>48</v>
      </c>
      <c r="B52" s="21" t="s">
        <v>107</v>
      </c>
    </row>
    <row r="53" spans="1:2">
      <c r="A53" s="19">
        <v>49</v>
      </c>
      <c r="B53" s="21" t="s">
        <v>108</v>
      </c>
    </row>
    <row r="54" spans="1:2">
      <c r="A54" s="19">
        <v>50</v>
      </c>
      <c r="B54" s="21" t="s">
        <v>109</v>
      </c>
    </row>
    <row r="55" spans="1:2">
      <c r="A55" s="19">
        <v>51</v>
      </c>
      <c r="B55" s="21" t="s">
        <v>110</v>
      </c>
    </row>
    <row r="56" spans="1:2">
      <c r="A56" s="19">
        <v>52</v>
      </c>
      <c r="B56" s="21" t="s">
        <v>111</v>
      </c>
    </row>
    <row r="57" spans="1:2">
      <c r="A57" s="19">
        <v>53</v>
      </c>
      <c r="B57" s="21" t="s">
        <v>112</v>
      </c>
    </row>
    <row r="58" spans="1:2">
      <c r="A58" s="19">
        <v>54</v>
      </c>
      <c r="B58" s="21" t="s">
        <v>113</v>
      </c>
    </row>
    <row r="59" spans="1:2">
      <c r="A59" s="19">
        <v>55</v>
      </c>
      <c r="B59" s="21" t="s">
        <v>114</v>
      </c>
    </row>
    <row r="60" spans="1:2">
      <c r="A60" s="19">
        <v>56</v>
      </c>
      <c r="B60" s="21" t="s">
        <v>115</v>
      </c>
    </row>
    <row r="61" spans="1:2">
      <c r="A61" s="19">
        <v>57</v>
      </c>
      <c r="B61" s="21" t="s">
        <v>116</v>
      </c>
    </row>
    <row r="62" spans="1:2">
      <c r="A62" s="19">
        <v>58</v>
      </c>
      <c r="B62" s="21" t="s">
        <v>117</v>
      </c>
    </row>
    <row r="63" spans="1:2">
      <c r="A63" s="19">
        <v>59</v>
      </c>
      <c r="B63" s="21" t="s">
        <v>118</v>
      </c>
    </row>
    <row r="64" spans="1:2">
      <c r="A64" s="19">
        <v>60</v>
      </c>
      <c r="B64" s="21" t="s">
        <v>119</v>
      </c>
    </row>
    <row r="65" spans="1:2">
      <c r="A65" s="19">
        <v>61</v>
      </c>
      <c r="B65" s="21" t="s">
        <v>120</v>
      </c>
    </row>
    <row r="66" spans="1:2">
      <c r="A66" s="19">
        <v>62</v>
      </c>
      <c r="B66" s="21" t="s">
        <v>121</v>
      </c>
    </row>
    <row r="67" spans="1:2">
      <c r="A67" s="19">
        <v>63</v>
      </c>
      <c r="B67" s="21" t="s">
        <v>122</v>
      </c>
    </row>
    <row r="68" spans="1:2">
      <c r="A68" s="19">
        <v>64</v>
      </c>
      <c r="B68" s="21" t="s">
        <v>123</v>
      </c>
    </row>
    <row r="69" spans="1:2">
      <c r="A69" s="19">
        <v>65</v>
      </c>
      <c r="B69" s="21" t="s">
        <v>124</v>
      </c>
    </row>
    <row r="70" spans="1:2">
      <c r="A70" s="19">
        <v>66</v>
      </c>
      <c r="B70" s="21" t="s">
        <v>125</v>
      </c>
    </row>
    <row r="71" spans="1:2">
      <c r="A71" s="19">
        <v>67</v>
      </c>
      <c r="B71" s="21" t="s">
        <v>126</v>
      </c>
    </row>
    <row r="72" spans="1:2">
      <c r="A72" s="19">
        <v>68</v>
      </c>
      <c r="B72" s="21" t="s">
        <v>127</v>
      </c>
    </row>
    <row r="73" spans="1:2">
      <c r="A73" s="19">
        <v>69</v>
      </c>
      <c r="B73" s="21" t="s">
        <v>128</v>
      </c>
    </row>
    <row r="74" spans="1:2">
      <c r="A74" s="19">
        <v>70</v>
      </c>
      <c r="B74" s="21" t="s">
        <v>129</v>
      </c>
    </row>
    <row r="75" spans="1:2">
      <c r="A75" s="19">
        <v>71</v>
      </c>
      <c r="B75" s="21" t="s">
        <v>130</v>
      </c>
    </row>
    <row r="76" spans="1:2">
      <c r="A76" s="19">
        <v>72</v>
      </c>
      <c r="B76" s="21" t="s">
        <v>131</v>
      </c>
    </row>
    <row r="77" spans="1:2">
      <c r="A77" s="19">
        <v>73</v>
      </c>
      <c r="B77" s="21" t="s">
        <v>132</v>
      </c>
    </row>
    <row r="78" spans="1:2">
      <c r="A78" s="19">
        <v>74</v>
      </c>
      <c r="B78" s="21" t="s">
        <v>133</v>
      </c>
    </row>
    <row r="79" spans="1:2">
      <c r="A79" s="19">
        <v>75</v>
      </c>
      <c r="B79" s="21" t="s">
        <v>134</v>
      </c>
    </row>
    <row r="80" spans="1:2">
      <c r="A80" s="19">
        <v>76</v>
      </c>
      <c r="B80" s="21" t="s">
        <v>135</v>
      </c>
    </row>
    <row r="81" spans="1:2">
      <c r="A81" s="19">
        <v>77</v>
      </c>
      <c r="B81" s="21" t="s">
        <v>136</v>
      </c>
    </row>
    <row r="82" spans="1:2">
      <c r="A82" s="19">
        <v>78</v>
      </c>
      <c r="B82" s="21" t="s">
        <v>137</v>
      </c>
    </row>
    <row r="83" spans="1:2">
      <c r="A83" s="19">
        <v>79</v>
      </c>
      <c r="B83" s="21" t="s">
        <v>138</v>
      </c>
    </row>
    <row r="84" spans="1:2">
      <c r="A84" s="19">
        <v>80</v>
      </c>
      <c r="B84" s="21" t="s">
        <v>139</v>
      </c>
    </row>
    <row r="85" spans="1:2">
      <c r="A85" s="19">
        <v>81</v>
      </c>
      <c r="B85" s="21" t="s">
        <v>140</v>
      </c>
    </row>
    <row r="86" spans="1:2">
      <c r="A86" s="19">
        <v>82</v>
      </c>
      <c r="B86" s="21" t="s">
        <v>141</v>
      </c>
    </row>
    <row r="87" spans="1:2">
      <c r="A87" s="19">
        <v>83</v>
      </c>
      <c r="B87" s="21" t="s">
        <v>142</v>
      </c>
    </row>
    <row r="88" spans="1:2">
      <c r="A88" s="19">
        <v>84</v>
      </c>
      <c r="B88" s="21" t="s">
        <v>143</v>
      </c>
    </row>
    <row r="89" spans="1:2">
      <c r="A89" s="19">
        <v>85</v>
      </c>
      <c r="B89" s="21" t="s">
        <v>144</v>
      </c>
    </row>
    <row r="90" spans="1:2">
      <c r="A90" s="19">
        <v>86</v>
      </c>
      <c r="B90" s="21" t="s">
        <v>145</v>
      </c>
    </row>
    <row r="91" spans="1:2">
      <c r="A91" s="19">
        <v>87</v>
      </c>
      <c r="B91" s="21" t="s">
        <v>146</v>
      </c>
    </row>
    <row r="92" spans="1:2">
      <c r="A92" s="19">
        <v>88</v>
      </c>
      <c r="B92" s="21" t="s">
        <v>147</v>
      </c>
    </row>
    <row r="93" spans="1:2">
      <c r="A93" s="19">
        <v>89</v>
      </c>
      <c r="B93" s="21" t="s">
        <v>148</v>
      </c>
    </row>
    <row r="94" spans="1:2">
      <c r="A94" s="19">
        <v>90</v>
      </c>
      <c r="B94" s="21" t="s">
        <v>149</v>
      </c>
    </row>
    <row r="95" spans="1:2">
      <c r="A95" s="19">
        <v>91</v>
      </c>
      <c r="B95" s="21" t="s">
        <v>150</v>
      </c>
    </row>
  </sheetData>
  <mergeCells count="4">
    <mergeCell ref="A1:B1"/>
    <mergeCell ref="A3:B3"/>
    <mergeCell ref="D3:F3"/>
    <mergeCell ref="G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26"/>
  <sheetViews>
    <sheetView zoomScale="90" zoomScaleNormal="90" workbookViewId="0">
      <selection activeCell="F13" sqref="F13"/>
    </sheetView>
  </sheetViews>
  <sheetFormatPr defaultColWidth="9.140625" defaultRowHeight="20.25"/>
  <cols>
    <col min="1" max="1" width="8.42578125" style="2" customWidth="1"/>
    <col min="2" max="2" width="22.28515625" style="2" customWidth="1"/>
    <col min="3" max="3" width="23" style="2" bestFit="1" customWidth="1"/>
    <col min="4" max="4" width="20.42578125" style="2" bestFit="1" customWidth="1"/>
    <col min="5" max="8" width="20.42578125" style="2" customWidth="1"/>
    <col min="9" max="9" width="23.28515625" style="2" customWidth="1"/>
    <col min="10" max="11" width="20.42578125" style="2" customWidth="1"/>
    <col min="12" max="12" width="26.28515625" style="2" bestFit="1" customWidth="1"/>
    <col min="13" max="13" width="11.140625" style="2" bestFit="1" customWidth="1"/>
    <col min="14" max="14" width="16.140625" style="2" customWidth="1"/>
    <col min="15" max="15" width="20.5703125" style="2" customWidth="1"/>
    <col min="16" max="16" width="20" style="2" bestFit="1" customWidth="1"/>
    <col min="17" max="17" width="29" style="2" bestFit="1" customWidth="1"/>
    <col min="18" max="18" width="17.85546875" style="2" bestFit="1" customWidth="1"/>
    <col min="19" max="16384" width="9.140625" style="2"/>
  </cols>
  <sheetData>
    <row r="1" spans="1:20" s="46" customFormat="1" ht="26.25">
      <c r="A1" s="45" t="s">
        <v>185</v>
      </c>
    </row>
    <row r="2" spans="1:20" s="33" customFormat="1" ht="21">
      <c r="A2" s="32"/>
    </row>
    <row r="3" spans="1:20" s="33" customFormat="1" ht="23.25">
      <c r="A3" s="32"/>
      <c r="B3" s="25" t="s">
        <v>191</v>
      </c>
    </row>
    <row r="4" spans="1:20" s="33" customFormat="1" ht="18.75"/>
    <row r="5" spans="1:20" s="191" customFormat="1" ht="21">
      <c r="A5" s="189" t="s">
        <v>1</v>
      </c>
      <c r="B5" s="189" t="s">
        <v>407</v>
      </c>
      <c r="C5" s="189" t="s">
        <v>53</v>
      </c>
      <c r="D5" s="189" t="s">
        <v>408</v>
      </c>
      <c r="E5" s="189" t="s">
        <v>433</v>
      </c>
      <c r="F5" s="189" t="s">
        <v>434</v>
      </c>
      <c r="G5" s="189" t="s">
        <v>435</v>
      </c>
      <c r="H5" s="189" t="s">
        <v>436</v>
      </c>
      <c r="I5" s="189" t="s">
        <v>437</v>
      </c>
      <c r="J5" s="189" t="s">
        <v>438</v>
      </c>
      <c r="K5" s="189" t="s">
        <v>439</v>
      </c>
      <c r="L5" s="189" t="s">
        <v>409</v>
      </c>
      <c r="M5" s="189" t="s">
        <v>410</v>
      </c>
      <c r="N5" s="189" t="s">
        <v>411</v>
      </c>
      <c r="O5" s="189" t="s">
        <v>412</v>
      </c>
      <c r="P5" s="189" t="s">
        <v>413</v>
      </c>
      <c r="Q5" s="189" t="s">
        <v>414</v>
      </c>
      <c r="R5" s="189" t="s">
        <v>415</v>
      </c>
      <c r="S5" s="190" t="s">
        <v>416</v>
      </c>
      <c r="T5" s="190" t="s">
        <v>417</v>
      </c>
    </row>
    <row r="6" spans="1:20" s="191" customFormat="1">
      <c r="A6" s="192">
        <v>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4">
        <f ca="1">RAND()</f>
        <v>0.43837174310380622</v>
      </c>
      <c r="T6" s="194">
        <f t="shared" ref="T6:T37" ca="1" si="0">RANK(S6,S:S)</f>
        <v>61</v>
      </c>
    </row>
    <row r="7" spans="1:20" s="191" customFormat="1">
      <c r="A7" s="192">
        <v>2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4">
        <f t="shared" ref="S7:S70" ca="1" si="1">RAND()</f>
        <v>0.61198809051300307</v>
      </c>
      <c r="T7" s="194">
        <f t="shared" ca="1" si="0"/>
        <v>40</v>
      </c>
    </row>
    <row r="8" spans="1:20" s="191" customFormat="1">
      <c r="A8" s="192">
        <v>3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4">
        <f t="shared" ca="1" si="1"/>
        <v>0.18413278697197955</v>
      </c>
      <c r="T8" s="194">
        <f t="shared" ca="1" si="0"/>
        <v>83</v>
      </c>
    </row>
    <row r="9" spans="1:20" s="191" customFormat="1">
      <c r="A9" s="192">
        <v>4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4">
        <f t="shared" ca="1" si="1"/>
        <v>0.58928268677328832</v>
      </c>
      <c r="T9" s="194">
        <f t="shared" ca="1" si="0"/>
        <v>43</v>
      </c>
    </row>
    <row r="10" spans="1:20" s="191" customFormat="1">
      <c r="A10" s="192">
        <v>5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4">
        <f t="shared" ca="1" si="1"/>
        <v>0.95764737474741612</v>
      </c>
      <c r="T10" s="194">
        <f t="shared" ca="1" si="0"/>
        <v>4</v>
      </c>
    </row>
    <row r="11" spans="1:20" s="191" customFormat="1">
      <c r="A11" s="192">
        <v>6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4">
        <f t="shared" ca="1" si="1"/>
        <v>4.7343154496635842E-2</v>
      </c>
      <c r="T11" s="194">
        <f t="shared" ca="1" si="0"/>
        <v>95</v>
      </c>
    </row>
    <row r="12" spans="1:20" s="191" customFormat="1">
      <c r="A12" s="192">
        <v>7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4">
        <f t="shared" ca="1" si="1"/>
        <v>0.35096115148693519</v>
      </c>
      <c r="T12" s="194">
        <f t="shared" ca="1" si="0"/>
        <v>68</v>
      </c>
    </row>
    <row r="13" spans="1:20" s="191" customFormat="1">
      <c r="A13" s="192">
        <v>8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4">
        <f t="shared" ca="1" si="1"/>
        <v>0.29641582025408864</v>
      </c>
      <c r="T13" s="194">
        <f t="shared" ca="1" si="0"/>
        <v>72</v>
      </c>
    </row>
    <row r="14" spans="1:20" s="191" customFormat="1">
      <c r="A14" s="192">
        <v>9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4">
        <f t="shared" ca="1" si="1"/>
        <v>0.34311510910077081</v>
      </c>
      <c r="T14" s="194">
        <f t="shared" ca="1" si="0"/>
        <v>69</v>
      </c>
    </row>
    <row r="15" spans="1:20" s="191" customFormat="1">
      <c r="A15" s="192">
        <v>10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4">
        <f t="shared" ca="1" si="1"/>
        <v>0.21503756018104414</v>
      </c>
      <c r="T15" s="194">
        <f t="shared" ca="1" si="0"/>
        <v>80</v>
      </c>
    </row>
    <row r="16" spans="1:20" s="191" customFormat="1">
      <c r="A16" s="192">
        <v>11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4">
        <f t="shared" ca="1" si="1"/>
        <v>4.1820572924005539E-2</v>
      </c>
      <c r="T16" s="194">
        <f t="shared" ca="1" si="0"/>
        <v>97</v>
      </c>
    </row>
    <row r="17" spans="1:20" s="191" customFormat="1">
      <c r="A17" s="192">
        <v>12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4">
        <f t="shared" ca="1" si="1"/>
        <v>8.2767444330515749E-2</v>
      </c>
      <c r="T17" s="194">
        <f t="shared" ca="1" si="0"/>
        <v>90</v>
      </c>
    </row>
    <row r="18" spans="1:20" s="191" customFormat="1">
      <c r="A18" s="192">
        <v>13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4">
        <f t="shared" ca="1" si="1"/>
        <v>0.13959422934318766</v>
      </c>
      <c r="T18" s="194">
        <f t="shared" ca="1" si="0"/>
        <v>87</v>
      </c>
    </row>
    <row r="19" spans="1:20" s="191" customFormat="1">
      <c r="A19" s="192">
        <v>14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4">
        <f t="shared" ca="1" si="1"/>
        <v>0.94758857714745726</v>
      </c>
      <c r="T19" s="194">
        <f t="shared" ca="1" si="0"/>
        <v>8</v>
      </c>
    </row>
    <row r="20" spans="1:20" s="191" customFormat="1">
      <c r="A20" s="192">
        <v>15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4">
        <f t="shared" ca="1" si="1"/>
        <v>0.55294915741984263</v>
      </c>
      <c r="T20" s="194">
        <f t="shared" ca="1" si="0"/>
        <v>47</v>
      </c>
    </row>
    <row r="21" spans="1:20" s="191" customFormat="1">
      <c r="A21" s="192">
        <v>16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4">
        <f t="shared" ca="1" si="1"/>
        <v>0.14839155849685337</v>
      </c>
      <c r="T21" s="194">
        <f t="shared" ca="1" si="0"/>
        <v>85</v>
      </c>
    </row>
    <row r="22" spans="1:20" s="191" customFormat="1">
      <c r="A22" s="192">
        <v>17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4">
        <f t="shared" ca="1" si="1"/>
        <v>0.74860610304678721</v>
      </c>
      <c r="T22" s="194">
        <f t="shared" ca="1" si="0"/>
        <v>28</v>
      </c>
    </row>
    <row r="23" spans="1:20" s="191" customFormat="1">
      <c r="A23" s="192">
        <v>18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4">
        <f t="shared" ca="1" si="1"/>
        <v>0.86880860991154807</v>
      </c>
      <c r="T23" s="194">
        <f t="shared" ca="1" si="0"/>
        <v>15</v>
      </c>
    </row>
    <row r="24" spans="1:20" s="191" customFormat="1">
      <c r="A24" s="192">
        <v>19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4">
        <f t="shared" ca="1" si="1"/>
        <v>0.54692384511566927</v>
      </c>
      <c r="T24" s="194">
        <f t="shared" ca="1" si="0"/>
        <v>49</v>
      </c>
    </row>
    <row r="25" spans="1:20" s="191" customFormat="1">
      <c r="A25" s="192">
        <v>20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4">
        <f t="shared" ca="1" si="1"/>
        <v>3.9313404014764686E-2</v>
      </c>
      <c r="T25" s="194">
        <f t="shared" ca="1" si="0"/>
        <v>98</v>
      </c>
    </row>
    <row r="26" spans="1:20" s="191" customFormat="1">
      <c r="A26" s="192">
        <v>21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4">
        <f t="shared" ca="1" si="1"/>
        <v>0.96303987278206582</v>
      </c>
      <c r="T26" s="194">
        <f t="shared" ca="1" si="0"/>
        <v>3</v>
      </c>
    </row>
    <row r="27" spans="1:20" s="191" customFormat="1">
      <c r="A27" s="192">
        <v>22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4">
        <f t="shared" ca="1" si="1"/>
        <v>0.21151596210563695</v>
      </c>
      <c r="T27" s="194">
        <f t="shared" ca="1" si="0"/>
        <v>81</v>
      </c>
    </row>
    <row r="28" spans="1:20" s="191" customFormat="1">
      <c r="A28" s="192">
        <v>23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4">
        <f t="shared" ca="1" si="1"/>
        <v>0.62541358201246389</v>
      </c>
      <c r="T28" s="194">
        <f t="shared" ca="1" si="0"/>
        <v>38</v>
      </c>
    </row>
    <row r="29" spans="1:20" s="191" customFormat="1">
      <c r="A29" s="192">
        <v>24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4">
        <f t="shared" ca="1" si="1"/>
        <v>0.13735354705107472</v>
      </c>
      <c r="T29" s="194">
        <f t="shared" ca="1" si="0"/>
        <v>88</v>
      </c>
    </row>
    <row r="30" spans="1:20" s="191" customFormat="1">
      <c r="A30" s="192">
        <v>25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4">
        <f t="shared" ca="1" si="1"/>
        <v>0.87305061773503967</v>
      </c>
      <c r="T30" s="194">
        <f t="shared" ca="1" si="0"/>
        <v>14</v>
      </c>
    </row>
    <row r="31" spans="1:20" s="191" customFormat="1">
      <c r="A31" s="192">
        <v>26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4">
        <f t="shared" ca="1" si="1"/>
        <v>0.18637680508210064</v>
      </c>
      <c r="T31" s="194">
        <f t="shared" ca="1" si="0"/>
        <v>82</v>
      </c>
    </row>
    <row r="32" spans="1:20" s="191" customFormat="1">
      <c r="A32" s="192">
        <v>27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4">
        <f t="shared" ca="1" si="1"/>
        <v>0.63518316359227178</v>
      </c>
      <c r="T32" s="194">
        <f t="shared" ca="1" si="0"/>
        <v>37</v>
      </c>
    </row>
    <row r="33" spans="1:20" s="191" customFormat="1">
      <c r="A33" s="192">
        <v>28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4">
        <f t="shared" ca="1" si="1"/>
        <v>0.95010768025500603</v>
      </c>
      <c r="T33" s="194">
        <f t="shared" ca="1" si="0"/>
        <v>7</v>
      </c>
    </row>
    <row r="34" spans="1:20" s="191" customFormat="1">
      <c r="A34" s="192">
        <v>29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4">
        <f t="shared" ca="1" si="1"/>
        <v>0.75648393576472384</v>
      </c>
      <c r="T34" s="194">
        <f t="shared" ca="1" si="0"/>
        <v>25</v>
      </c>
    </row>
    <row r="35" spans="1:20" s="191" customFormat="1">
      <c r="A35" s="192">
        <v>30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4">
        <f t="shared" ca="1" si="1"/>
        <v>0.74031333578925418</v>
      </c>
      <c r="T35" s="194">
        <f t="shared" ca="1" si="0"/>
        <v>29</v>
      </c>
    </row>
    <row r="36" spans="1:20" s="191" customFormat="1">
      <c r="A36" s="192">
        <v>31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4">
        <f t="shared" ca="1" si="1"/>
        <v>0.763435039218754</v>
      </c>
      <c r="T36" s="194">
        <f t="shared" ca="1" si="0"/>
        <v>23</v>
      </c>
    </row>
    <row r="37" spans="1:20" s="191" customFormat="1">
      <c r="A37" s="192">
        <v>32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4">
        <f t="shared" ca="1" si="1"/>
        <v>0.64510953683782801</v>
      </c>
      <c r="T37" s="194">
        <f t="shared" ca="1" si="0"/>
        <v>34</v>
      </c>
    </row>
    <row r="38" spans="1:20" s="191" customFormat="1">
      <c r="A38" s="192">
        <v>33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4">
        <f t="shared" ca="1" si="1"/>
        <v>1.0203420170872168E-2</v>
      </c>
      <c r="T38" s="194">
        <f t="shared" ref="T38:T87" ca="1" si="2">RANK(S38,S:S)</f>
        <v>99</v>
      </c>
    </row>
    <row r="39" spans="1:20" s="191" customFormat="1">
      <c r="A39" s="192">
        <v>34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4">
        <f t="shared" ca="1" si="1"/>
        <v>0.54342559986879524</v>
      </c>
      <c r="T39" s="194">
        <f t="shared" ca="1" si="2"/>
        <v>50</v>
      </c>
    </row>
    <row r="40" spans="1:20" s="191" customFormat="1">
      <c r="A40" s="192">
        <v>35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4">
        <f t="shared" ca="1" si="1"/>
        <v>0.36185361062444765</v>
      </c>
      <c r="T40" s="194">
        <f t="shared" ca="1" si="2"/>
        <v>67</v>
      </c>
    </row>
    <row r="41" spans="1:20" s="191" customFormat="1">
      <c r="A41" s="192">
        <v>36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4">
        <f t="shared" ca="1" si="1"/>
        <v>0.89151743334351774</v>
      </c>
      <c r="T41" s="194">
        <f t="shared" ca="1" si="2"/>
        <v>12</v>
      </c>
    </row>
    <row r="42" spans="1:20" s="191" customFormat="1">
      <c r="A42" s="192">
        <v>37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4">
        <f t="shared" ca="1" si="1"/>
        <v>0.14656265491188059</v>
      </c>
      <c r="T42" s="194">
        <f t="shared" ca="1" si="2"/>
        <v>86</v>
      </c>
    </row>
    <row r="43" spans="1:20" s="191" customFormat="1">
      <c r="A43" s="192">
        <v>38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4">
        <f t="shared" ca="1" si="1"/>
        <v>0.77020412276532846</v>
      </c>
      <c r="T43" s="194">
        <f t="shared" ca="1" si="2"/>
        <v>22</v>
      </c>
    </row>
    <row r="44" spans="1:20" s="191" customFormat="1">
      <c r="A44" s="192">
        <v>39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4">
        <f t="shared" ca="1" si="1"/>
        <v>5.7532383116263852E-2</v>
      </c>
      <c r="T44" s="194">
        <f t="shared" ca="1" si="2"/>
        <v>94</v>
      </c>
    </row>
    <row r="45" spans="1:20" s="191" customFormat="1">
      <c r="A45" s="192">
        <v>40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4">
        <f t="shared" ca="1" si="1"/>
        <v>0.51295500311647979</v>
      </c>
      <c r="T45" s="194">
        <f t="shared" ca="1" si="2"/>
        <v>51</v>
      </c>
    </row>
    <row r="46" spans="1:20" s="191" customFormat="1">
      <c r="A46" s="192">
        <v>41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4">
        <f t="shared" ca="1" si="1"/>
        <v>0.77770178968575077</v>
      </c>
      <c r="T46" s="194">
        <f t="shared" ca="1" si="2"/>
        <v>21</v>
      </c>
    </row>
    <row r="47" spans="1:20" s="191" customFormat="1">
      <c r="A47" s="192">
        <v>42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4">
        <f t="shared" ca="1" si="1"/>
        <v>0.79367922439362892</v>
      </c>
      <c r="T47" s="194">
        <f t="shared" ca="1" si="2"/>
        <v>20</v>
      </c>
    </row>
    <row r="48" spans="1:20" s="191" customFormat="1">
      <c r="A48" s="192">
        <v>43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4">
        <f t="shared" ca="1" si="1"/>
        <v>0.40741726653040022</v>
      </c>
      <c r="T48" s="194">
        <f t="shared" ca="1" si="2"/>
        <v>65</v>
      </c>
    </row>
    <row r="49" spans="1:20" s="191" customFormat="1">
      <c r="A49" s="192">
        <v>44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4">
        <f t="shared" ca="1" si="1"/>
        <v>0.41382963815336815</v>
      </c>
      <c r="T49" s="194">
        <f t="shared" ca="1" si="2"/>
        <v>64</v>
      </c>
    </row>
    <row r="50" spans="1:20" s="191" customFormat="1">
      <c r="A50" s="192">
        <v>45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4">
        <f t="shared" ca="1" si="1"/>
        <v>0.40219913084199066</v>
      </c>
      <c r="T50" s="194">
        <f t="shared" ca="1" si="2"/>
        <v>66</v>
      </c>
    </row>
    <row r="51" spans="1:20" s="191" customFormat="1">
      <c r="A51" s="192">
        <v>46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4">
        <f t="shared" ca="1" si="1"/>
        <v>0.73815397710094166</v>
      </c>
      <c r="T51" s="194">
        <f t="shared" ca="1" si="2"/>
        <v>30</v>
      </c>
    </row>
    <row r="52" spans="1:20" s="191" customFormat="1">
      <c r="A52" s="192">
        <v>47</v>
      </c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4">
        <f t="shared" ca="1" si="1"/>
        <v>0.16795477555495275</v>
      </c>
      <c r="T52" s="194">
        <f t="shared" ca="1" si="2"/>
        <v>84</v>
      </c>
    </row>
    <row r="53" spans="1:20" s="191" customFormat="1">
      <c r="A53" s="192">
        <v>48</v>
      </c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4">
        <f t="shared" ca="1" si="1"/>
        <v>0.26681575382321265</v>
      </c>
      <c r="T53" s="194">
        <f t="shared" ca="1" si="2"/>
        <v>76</v>
      </c>
    </row>
    <row r="54" spans="1:20" s="191" customFormat="1">
      <c r="A54" s="192">
        <v>49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4">
        <f t="shared" ca="1" si="1"/>
        <v>0.99940064921017446</v>
      </c>
      <c r="T54" s="194">
        <f t="shared" ca="1" si="2"/>
        <v>1</v>
      </c>
    </row>
    <row r="55" spans="1:20" s="191" customFormat="1">
      <c r="A55" s="192">
        <v>50</v>
      </c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4">
        <f t="shared" ca="1" si="1"/>
        <v>0.63821993425031176</v>
      </c>
      <c r="T55" s="194">
        <f t="shared" ca="1" si="2"/>
        <v>36</v>
      </c>
    </row>
    <row r="56" spans="1:20">
      <c r="A56" s="192">
        <v>51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4">
        <f ca="1">RAND()</f>
        <v>0.22722110230147741</v>
      </c>
      <c r="T56" s="194">
        <f t="shared" ca="1" si="2"/>
        <v>78</v>
      </c>
    </row>
    <row r="57" spans="1:20">
      <c r="A57" s="192">
        <v>52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4">
        <f t="shared" ca="1" si="1"/>
        <v>4.4477990543368762E-2</v>
      </c>
      <c r="T57" s="194">
        <f t="shared" ca="1" si="2"/>
        <v>96</v>
      </c>
    </row>
    <row r="58" spans="1:20">
      <c r="A58" s="192">
        <v>53</v>
      </c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4">
        <f t="shared" ca="1" si="1"/>
        <v>0.90412119803804514</v>
      </c>
      <c r="T58" s="194">
        <f t="shared" ca="1" si="2"/>
        <v>11</v>
      </c>
    </row>
    <row r="59" spans="1:20">
      <c r="A59" s="192">
        <v>54</v>
      </c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4">
        <f t="shared" ca="1" si="1"/>
        <v>0.95260024835311008</v>
      </c>
      <c r="T59" s="194">
        <f t="shared" ca="1" si="2"/>
        <v>5</v>
      </c>
    </row>
    <row r="60" spans="1:20">
      <c r="A60" s="192">
        <v>55</v>
      </c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4">
        <f t="shared" ca="1" si="1"/>
        <v>8.2349779555543123E-2</v>
      </c>
      <c r="T60" s="194">
        <f t="shared" ca="1" si="2"/>
        <v>91</v>
      </c>
    </row>
    <row r="61" spans="1:20">
      <c r="A61" s="192">
        <v>56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4">
        <f t="shared" ca="1" si="1"/>
        <v>0.50208793795149886</v>
      </c>
      <c r="T61" s="194">
        <f t="shared" ca="1" si="2"/>
        <v>54</v>
      </c>
    </row>
    <row r="62" spans="1:20">
      <c r="A62" s="192">
        <v>57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4">
        <f t="shared" ca="1" si="1"/>
        <v>0.55217265611028532</v>
      </c>
      <c r="T62" s="194">
        <f t="shared" ca="1" si="2"/>
        <v>48</v>
      </c>
    </row>
    <row r="63" spans="1:20">
      <c r="A63" s="192">
        <v>58</v>
      </c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4">
        <f t="shared" ca="1" si="1"/>
        <v>0.46122479407897443</v>
      </c>
      <c r="T63" s="194">
        <f t="shared" ca="1" si="2"/>
        <v>58</v>
      </c>
    </row>
    <row r="64" spans="1:20">
      <c r="A64" s="192">
        <v>59</v>
      </c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4">
        <f t="shared" ca="1" si="1"/>
        <v>0.88324898865886692</v>
      </c>
      <c r="T64" s="194">
        <f t="shared" ca="1" si="2"/>
        <v>13</v>
      </c>
    </row>
    <row r="65" spans="1:20">
      <c r="A65" s="192">
        <v>60</v>
      </c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4">
        <f t="shared" ca="1" si="1"/>
        <v>0.58793088648983005</v>
      </c>
      <c r="T65" s="194">
        <f t="shared" ca="1" si="2"/>
        <v>44</v>
      </c>
    </row>
    <row r="66" spans="1:20">
      <c r="A66" s="192">
        <v>61</v>
      </c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4">
        <f t="shared" ca="1" si="1"/>
        <v>0.10850048682302527</v>
      </c>
      <c r="T66" s="194">
        <f t="shared" ca="1" si="2"/>
        <v>89</v>
      </c>
    </row>
    <row r="67" spans="1:20">
      <c r="A67" s="192">
        <v>62</v>
      </c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4">
        <f t="shared" ca="1" si="1"/>
        <v>0.70726051392142231</v>
      </c>
      <c r="T67" s="194">
        <f t="shared" ca="1" si="2"/>
        <v>33</v>
      </c>
    </row>
    <row r="68" spans="1:20">
      <c r="A68" s="192">
        <v>63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4">
        <f t="shared" ca="1" si="1"/>
        <v>0.44117054685788515</v>
      </c>
      <c r="T68" s="194">
        <f t="shared" ca="1" si="2"/>
        <v>60</v>
      </c>
    </row>
    <row r="69" spans="1:20">
      <c r="A69" s="192">
        <v>64</v>
      </c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4">
        <f t="shared" ca="1" si="1"/>
        <v>0.80658662580512908</v>
      </c>
      <c r="T69" s="194">
        <f t="shared" ca="1" si="2"/>
        <v>19</v>
      </c>
    </row>
    <row r="70" spans="1:20">
      <c r="A70" s="192">
        <v>65</v>
      </c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4">
        <f t="shared" ca="1" si="1"/>
        <v>0.84550711217766861</v>
      </c>
      <c r="T70" s="194">
        <f t="shared" ca="1" si="2"/>
        <v>18</v>
      </c>
    </row>
    <row r="71" spans="1:20">
      <c r="A71" s="192">
        <v>66</v>
      </c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4">
        <f t="shared" ref="S71:S105" ca="1" si="3">RAND()</f>
        <v>0.47889646673453301</v>
      </c>
      <c r="T71" s="194">
        <f t="shared" ca="1" si="2"/>
        <v>57</v>
      </c>
    </row>
    <row r="72" spans="1:20">
      <c r="A72" s="192">
        <v>67</v>
      </c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4">
        <f t="shared" ca="1" si="3"/>
        <v>0.2489470856171172</v>
      </c>
      <c r="T72" s="194">
        <f t="shared" ca="1" si="2"/>
        <v>77</v>
      </c>
    </row>
    <row r="73" spans="1:20">
      <c r="A73" s="192">
        <v>68</v>
      </c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4">
        <f t="shared" ca="1" si="3"/>
        <v>0.72189005501418413</v>
      </c>
      <c r="T73" s="194">
        <f t="shared" ca="1" si="2"/>
        <v>32</v>
      </c>
    </row>
    <row r="74" spans="1:20">
      <c r="A74" s="192">
        <v>69</v>
      </c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4">
        <f t="shared" ca="1" si="3"/>
        <v>0.60894785491168835</v>
      </c>
      <c r="T74" s="194">
        <f t="shared" ca="1" si="2"/>
        <v>42</v>
      </c>
    </row>
    <row r="75" spans="1:20">
      <c r="A75" s="192">
        <v>70</v>
      </c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4">
        <f t="shared" ca="1" si="3"/>
        <v>0.49583072547075369</v>
      </c>
      <c r="T75" s="194">
        <f t="shared" ca="1" si="2"/>
        <v>55</v>
      </c>
    </row>
    <row r="76" spans="1:20">
      <c r="A76" s="192">
        <v>71</v>
      </c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4">
        <f t="shared" ca="1" si="3"/>
        <v>0.64363799461652615</v>
      </c>
      <c r="T76" s="194">
        <f t="shared" ca="1" si="2"/>
        <v>35</v>
      </c>
    </row>
    <row r="77" spans="1:20">
      <c r="A77" s="192">
        <v>72</v>
      </c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4">
        <f t="shared" ca="1" si="3"/>
        <v>0.6097487324502372</v>
      </c>
      <c r="T77" s="194">
        <f t="shared" ca="1" si="2"/>
        <v>41</v>
      </c>
    </row>
    <row r="78" spans="1:20">
      <c r="A78" s="192">
        <v>73</v>
      </c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4">
        <f t="shared" ca="1" si="3"/>
        <v>0.50737416028119975</v>
      </c>
      <c r="T78" s="194">
        <f t="shared" ca="1" si="2"/>
        <v>53</v>
      </c>
    </row>
    <row r="79" spans="1:20">
      <c r="A79" s="192">
        <v>74</v>
      </c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4">
        <f t="shared" ca="1" si="3"/>
        <v>0.22589053368938394</v>
      </c>
      <c r="T79" s="194">
        <f t="shared" ca="1" si="2"/>
        <v>79</v>
      </c>
    </row>
    <row r="80" spans="1:20">
      <c r="A80" s="192">
        <v>75</v>
      </c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4">
        <f t="shared" ca="1" si="3"/>
        <v>0.4516854243482018</v>
      </c>
      <c r="T80" s="194">
        <f t="shared" ca="1" si="2"/>
        <v>59</v>
      </c>
    </row>
    <row r="81" spans="1:20">
      <c r="A81" s="192">
        <v>76</v>
      </c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4">
        <f t="shared" ca="1" si="3"/>
        <v>0.98080196927544006</v>
      </c>
      <c r="T81" s="194">
        <f t="shared" ca="1" si="2"/>
        <v>2</v>
      </c>
    </row>
    <row r="82" spans="1:20">
      <c r="A82" s="192">
        <v>77</v>
      </c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4">
        <f t="shared" ca="1" si="3"/>
        <v>0.4335437386821962</v>
      </c>
      <c r="T82" s="194">
        <f t="shared" ca="1" si="2"/>
        <v>62</v>
      </c>
    </row>
    <row r="83" spans="1:20">
      <c r="A83" s="192">
        <v>78</v>
      </c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4">
        <f t="shared" ca="1" si="3"/>
        <v>0.30362894769497739</v>
      </c>
      <c r="T83" s="194">
        <f t="shared" ca="1" si="2"/>
        <v>71</v>
      </c>
    </row>
    <row r="84" spans="1:20">
      <c r="A84" s="192">
        <v>79</v>
      </c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4">
        <f t="shared" ca="1" si="3"/>
        <v>0.93270165027173768</v>
      </c>
      <c r="T84" s="194">
        <f t="shared" ca="1" si="2"/>
        <v>9</v>
      </c>
    </row>
    <row r="85" spans="1:20">
      <c r="A85" s="192">
        <v>80</v>
      </c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4">
        <f t="shared" ca="1" si="3"/>
        <v>0.5115570781673433</v>
      </c>
      <c r="T85" s="194">
        <f t="shared" ca="1" si="2"/>
        <v>52</v>
      </c>
    </row>
    <row r="86" spans="1:20">
      <c r="A86" s="192">
        <v>81</v>
      </c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4">
        <f t="shared" ca="1" si="3"/>
        <v>0.41835205911227358</v>
      </c>
      <c r="T86" s="194">
        <f t="shared" ca="1" si="2"/>
        <v>63</v>
      </c>
    </row>
    <row r="87" spans="1:20">
      <c r="A87" s="192">
        <v>82</v>
      </c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4">
        <f t="shared" ca="1" si="3"/>
        <v>7.8523889369450872E-2</v>
      </c>
      <c r="T87" s="194">
        <f t="shared" ca="1" si="2"/>
        <v>93</v>
      </c>
    </row>
    <row r="88" spans="1:20">
      <c r="A88" s="192">
        <v>83</v>
      </c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4">
        <f t="shared" ca="1" si="3"/>
        <v>0.57052874533177989</v>
      </c>
      <c r="T88" s="194">
        <f t="shared" ref="T88:T105" ca="1" si="4">RANK(S88,S:S)</f>
        <v>46</v>
      </c>
    </row>
    <row r="89" spans="1:20">
      <c r="A89" s="192">
        <v>84</v>
      </c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4">
        <f t="shared" ca="1" si="3"/>
        <v>0.76338266228644514</v>
      </c>
      <c r="T89" s="194">
        <f t="shared" ca="1" si="4"/>
        <v>24</v>
      </c>
    </row>
    <row r="90" spans="1:20">
      <c r="A90" s="192">
        <v>85</v>
      </c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4">
        <f t="shared" ca="1" si="3"/>
        <v>0.8534206143020302</v>
      </c>
      <c r="T90" s="194">
        <f t="shared" ca="1" si="4"/>
        <v>17</v>
      </c>
    </row>
    <row r="91" spans="1:20">
      <c r="A91" s="192">
        <v>86</v>
      </c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4">
        <f t="shared" ca="1" si="3"/>
        <v>0.28499662792318414</v>
      </c>
      <c r="T91" s="194">
        <f t="shared" ca="1" si="4"/>
        <v>74</v>
      </c>
    </row>
    <row r="92" spans="1:20">
      <c r="A92" s="192">
        <v>87</v>
      </c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4">
        <f t="shared" ca="1" si="3"/>
        <v>0.90464514727482714</v>
      </c>
      <c r="T92" s="194">
        <f t="shared" ca="1" si="4"/>
        <v>10</v>
      </c>
    </row>
    <row r="93" spans="1:20">
      <c r="A93" s="192">
        <v>88</v>
      </c>
      <c r="B93" s="193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4">
        <f t="shared" ca="1" si="3"/>
        <v>8.0158190900522563E-2</v>
      </c>
      <c r="T93" s="194">
        <f t="shared" ca="1" si="4"/>
        <v>92</v>
      </c>
    </row>
    <row r="94" spans="1:20">
      <c r="A94" s="192">
        <v>89</v>
      </c>
      <c r="B94" s="193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4">
        <f t="shared" ca="1" si="3"/>
        <v>0.7551805682546584</v>
      </c>
      <c r="T94" s="194">
        <f t="shared" ca="1" si="4"/>
        <v>26</v>
      </c>
    </row>
    <row r="95" spans="1:20">
      <c r="A95" s="192">
        <v>90</v>
      </c>
      <c r="B95" s="193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4">
        <f t="shared" ca="1" si="3"/>
        <v>0.85359286987815353</v>
      </c>
      <c r="T95" s="194">
        <f t="shared" ca="1" si="4"/>
        <v>16</v>
      </c>
    </row>
    <row r="96" spans="1:20">
      <c r="A96" s="192">
        <v>91</v>
      </c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4">
        <f t="shared" ca="1" si="3"/>
        <v>8.6195397616204428E-3</v>
      </c>
      <c r="T96" s="194">
        <f t="shared" ca="1" si="4"/>
        <v>100</v>
      </c>
    </row>
    <row r="97" spans="1:20">
      <c r="A97" s="192">
        <v>92</v>
      </c>
      <c r="B97" s="193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4">
        <f t="shared" ca="1" si="3"/>
        <v>0.57863880023138359</v>
      </c>
      <c r="T97" s="194">
        <f t="shared" ca="1" si="4"/>
        <v>45</v>
      </c>
    </row>
    <row r="98" spans="1:20">
      <c r="A98" s="192">
        <v>93</v>
      </c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4">
        <f t="shared" ca="1" si="3"/>
        <v>0.7225433921536798</v>
      </c>
      <c r="T98" s="194">
        <f t="shared" ca="1" si="4"/>
        <v>31</v>
      </c>
    </row>
    <row r="99" spans="1:20">
      <c r="A99" s="192">
        <v>94</v>
      </c>
      <c r="B99" s="193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4">
        <f t="shared" ca="1" si="3"/>
        <v>0.33292513223602072</v>
      </c>
      <c r="T99" s="194">
        <f t="shared" ca="1" si="4"/>
        <v>70</v>
      </c>
    </row>
    <row r="100" spans="1:20">
      <c r="A100" s="192">
        <v>95</v>
      </c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4">
        <f t="shared" ca="1" si="3"/>
        <v>0.26853699447008694</v>
      </c>
      <c r="T100" s="194">
        <f t="shared" ca="1" si="4"/>
        <v>75</v>
      </c>
    </row>
    <row r="101" spans="1:20">
      <c r="A101" s="192">
        <v>96</v>
      </c>
      <c r="B101" s="193"/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4">
        <f t="shared" ca="1" si="3"/>
        <v>0.9502797383540299</v>
      </c>
      <c r="T101" s="194">
        <f t="shared" ca="1" si="4"/>
        <v>6</v>
      </c>
    </row>
    <row r="102" spans="1:20">
      <c r="A102" s="192">
        <v>97</v>
      </c>
      <c r="B102" s="193"/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4">
        <f t="shared" ca="1" si="3"/>
        <v>0.75011491044045564</v>
      </c>
      <c r="T102" s="194">
        <f t="shared" ca="1" si="4"/>
        <v>27</v>
      </c>
    </row>
    <row r="103" spans="1:20">
      <c r="A103" s="192">
        <v>98</v>
      </c>
      <c r="B103" s="193"/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4">
        <f t="shared" ca="1" si="3"/>
        <v>0.61994425459639069</v>
      </c>
      <c r="T103" s="194">
        <f t="shared" ca="1" si="4"/>
        <v>39</v>
      </c>
    </row>
    <row r="104" spans="1:20">
      <c r="A104" s="192">
        <v>99</v>
      </c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4">
        <f t="shared" ca="1" si="3"/>
        <v>0.49023732550565946</v>
      </c>
      <c r="T104" s="194">
        <f t="shared" ca="1" si="4"/>
        <v>56</v>
      </c>
    </row>
    <row r="105" spans="1:20">
      <c r="A105" s="192">
        <v>100</v>
      </c>
      <c r="B105" s="196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4">
        <f t="shared" ca="1" si="3"/>
        <v>0.28640172119844576</v>
      </c>
      <c r="T105" s="194">
        <f t="shared" ca="1" si="4"/>
        <v>73</v>
      </c>
    </row>
    <row r="106" spans="1:20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</row>
    <row r="107" spans="1:20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</row>
    <row r="108" spans="1:20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</row>
    <row r="109" spans="1:20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</row>
    <row r="110" spans="1:20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</row>
    <row r="111" spans="1:20"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</row>
    <row r="112" spans="1:20"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</row>
    <row r="113" spans="2:18"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</row>
    <row r="114" spans="2:18"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</row>
    <row r="115" spans="2:18"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</row>
    <row r="116" spans="2:18"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</row>
    <row r="117" spans="2:18"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</row>
    <row r="118" spans="2:18"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</row>
    <row r="119" spans="2:18"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</row>
    <row r="120" spans="2:18"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</row>
    <row r="121" spans="2:18"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</row>
    <row r="122" spans="2:18"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</row>
    <row r="123" spans="2:18"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</row>
    <row r="124" spans="2:18"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</row>
    <row r="125" spans="2:18"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</row>
    <row r="126" spans="2:18"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</row>
  </sheetData>
  <phoneticPr fontId="4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5"/>
  <sheetViews>
    <sheetView zoomScale="86" zoomScaleNormal="86" workbookViewId="0">
      <pane ySplit="5" topLeftCell="A26" activePane="bottomLeft" state="frozen"/>
      <selection pane="bottomLeft" activeCell="H14" sqref="H14"/>
    </sheetView>
  </sheetViews>
  <sheetFormatPr defaultColWidth="9.140625" defaultRowHeight="22.5"/>
  <cols>
    <col min="1" max="1" width="6" style="1" customWidth="1"/>
    <col min="2" max="2" width="10.140625" style="1" customWidth="1"/>
    <col min="3" max="3" width="17.28515625" style="1" customWidth="1"/>
    <col min="4" max="4" width="20.140625" style="1" bestFit="1" customWidth="1"/>
    <col min="5" max="5" width="20.42578125" style="1" bestFit="1" customWidth="1"/>
    <col min="6" max="7" width="20.42578125" style="1" customWidth="1"/>
    <col min="8" max="8" width="15.85546875" style="1" bestFit="1" customWidth="1"/>
    <col min="9" max="9" width="17.7109375" style="1" bestFit="1" customWidth="1"/>
    <col min="10" max="10" width="22.42578125" style="1" bestFit="1" customWidth="1"/>
    <col min="11" max="11" width="18.5703125" style="1" bestFit="1" customWidth="1"/>
    <col min="12" max="12" width="18.140625" style="1" bestFit="1" customWidth="1"/>
    <col min="13" max="13" width="26.28515625" style="1" bestFit="1" customWidth="1"/>
    <col min="14" max="14" width="11.140625" style="1" bestFit="1" customWidth="1"/>
    <col min="15" max="15" width="19.7109375" style="1" bestFit="1" customWidth="1"/>
    <col min="16" max="16" width="20.42578125" style="1" bestFit="1" customWidth="1"/>
    <col min="17" max="17" width="20" style="1" bestFit="1" customWidth="1"/>
    <col min="18" max="18" width="29" style="1" bestFit="1" customWidth="1"/>
    <col min="19" max="19" width="23.5703125" style="1" bestFit="1" customWidth="1"/>
    <col min="20" max="21" width="26.140625" style="1" customWidth="1"/>
    <col min="22" max="23" width="26" style="1" customWidth="1"/>
    <col min="24" max="16384" width="9.140625" style="1"/>
  </cols>
  <sheetData>
    <row r="1" spans="1:20" s="29" customFormat="1" ht="23.25">
      <c r="A1" s="38" t="s">
        <v>392</v>
      </c>
      <c r="B1" s="39"/>
    </row>
    <row r="2" spans="1:20" s="3" customFormat="1" ht="24" customHeight="1">
      <c r="A2" s="36"/>
      <c r="B2" s="37"/>
      <c r="T2" s="57"/>
    </row>
    <row r="3" spans="1:20" s="25" customFormat="1" ht="23.25">
      <c r="A3" s="47"/>
      <c r="B3" s="25" t="s">
        <v>192</v>
      </c>
      <c r="T3" s="57"/>
    </row>
    <row r="4" spans="1:20" ht="22.5" customHeight="1">
      <c r="A4" s="13"/>
      <c r="B4" s="35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T4" s="57"/>
    </row>
    <row r="5" spans="1:20" s="72" customFormat="1" ht="21">
      <c r="A5" s="44" t="s">
        <v>2</v>
      </c>
      <c r="B5" s="44" t="s">
        <v>3</v>
      </c>
      <c r="C5" s="44" t="s">
        <v>407</v>
      </c>
      <c r="D5" s="44" t="s">
        <v>53</v>
      </c>
      <c r="E5" s="44" t="s">
        <v>408</v>
      </c>
      <c r="F5" s="44" t="s">
        <v>433</v>
      </c>
      <c r="G5" s="44" t="s">
        <v>434</v>
      </c>
      <c r="H5" s="44" t="s">
        <v>435</v>
      </c>
      <c r="I5" s="44" t="s">
        <v>436</v>
      </c>
      <c r="J5" s="44" t="s">
        <v>437</v>
      </c>
      <c r="K5" s="44" t="s">
        <v>438</v>
      </c>
      <c r="L5" s="44" t="s">
        <v>439</v>
      </c>
      <c r="M5" s="44" t="s">
        <v>409</v>
      </c>
      <c r="N5" s="44" t="s">
        <v>410</v>
      </c>
      <c r="O5" s="44" t="s">
        <v>411</v>
      </c>
      <c r="P5" s="44" t="s">
        <v>412</v>
      </c>
      <c r="Q5" s="44" t="s">
        <v>413</v>
      </c>
      <c r="R5" s="44" t="s">
        <v>414</v>
      </c>
      <c r="S5" s="44" t="s">
        <v>415</v>
      </c>
    </row>
    <row r="6" spans="1:20" s="2" customFormat="1" ht="20.25">
      <c r="A6" s="19">
        <v>1</v>
      </c>
      <c r="B6" s="19" cm="1">
        <f t="array" aca="1" ref="B6:S6" ca="1">INDEX('3.เตรียมฐานข้อมูลผู้รับบริการ'!$A$6:$R$9419,MATCH('4. สุ่มข้อมูล ตามจำนวน'!A6,'3.เตรียมฐานข้อมูลผู้รับบริการ'!$T$6:$T$9419,0),{1,2,3,4,5,6,7,8,9,10,11,12,13,14,15,16,17,18})</f>
        <v>49</v>
      </c>
      <c r="C6" s="19">
        <f ca="1"/>
        <v>0</v>
      </c>
      <c r="D6" s="19">
        <f ca="1"/>
        <v>0</v>
      </c>
      <c r="E6" s="19">
        <f ca="1"/>
        <v>0</v>
      </c>
      <c r="F6" s="19">
        <f ca="1"/>
        <v>0</v>
      </c>
      <c r="G6" s="19">
        <f ca="1"/>
        <v>0</v>
      </c>
      <c r="H6" s="19">
        <f ca="1"/>
        <v>0</v>
      </c>
      <c r="I6" s="19">
        <f ca="1"/>
        <v>0</v>
      </c>
      <c r="J6" s="19">
        <f ca="1"/>
        <v>0</v>
      </c>
      <c r="K6" s="19">
        <f ca="1"/>
        <v>0</v>
      </c>
      <c r="L6" s="19">
        <f ca="1"/>
        <v>0</v>
      </c>
      <c r="M6" s="19">
        <f ca="1"/>
        <v>0</v>
      </c>
      <c r="N6" s="19">
        <f ca="1"/>
        <v>0</v>
      </c>
      <c r="O6" s="19">
        <f ca="1"/>
        <v>0</v>
      </c>
      <c r="P6" s="19">
        <f ca="1"/>
        <v>0</v>
      </c>
      <c r="Q6" s="19">
        <f ca="1"/>
        <v>0</v>
      </c>
      <c r="R6" s="19">
        <f ca="1"/>
        <v>0</v>
      </c>
      <c r="S6" s="19">
        <f ca="1"/>
        <v>0</v>
      </c>
    </row>
    <row r="7" spans="1:20" s="2" customFormat="1" ht="20.25">
      <c r="A7" s="72">
        <v>2</v>
      </c>
      <c r="B7" s="19" cm="1">
        <f t="array" aca="1" ref="B7:S7" ca="1">INDEX('3.เตรียมฐานข้อมูลผู้รับบริการ'!$A$6:$R$9419,MATCH('4. สุ่มข้อมูล ตามจำนวน'!A7,'3.เตรียมฐานข้อมูลผู้รับบริการ'!$T$6:$T$9419,0),{1,2,3,4,5,6,7,8,9,10,11,12,13,14,15,16,17,18})</f>
        <v>76</v>
      </c>
      <c r="C7" s="19">
        <f ca="1"/>
        <v>0</v>
      </c>
      <c r="D7" s="19">
        <f ca="1"/>
        <v>0</v>
      </c>
      <c r="E7" s="19">
        <f ca="1"/>
        <v>0</v>
      </c>
      <c r="F7" s="19">
        <f ca="1"/>
        <v>0</v>
      </c>
      <c r="G7" s="19">
        <f ca="1"/>
        <v>0</v>
      </c>
      <c r="H7" s="19">
        <f ca="1"/>
        <v>0</v>
      </c>
      <c r="I7" s="19">
        <f ca="1"/>
        <v>0</v>
      </c>
      <c r="J7" s="19">
        <f ca="1"/>
        <v>0</v>
      </c>
      <c r="K7" s="19">
        <f ca="1"/>
        <v>0</v>
      </c>
      <c r="L7" s="19">
        <f ca="1"/>
        <v>0</v>
      </c>
      <c r="M7" s="19">
        <f ca="1"/>
        <v>0</v>
      </c>
      <c r="N7" s="19">
        <f ca="1"/>
        <v>0</v>
      </c>
      <c r="O7" s="19">
        <f ca="1"/>
        <v>0</v>
      </c>
      <c r="P7" s="19">
        <f ca="1"/>
        <v>0</v>
      </c>
      <c r="Q7" s="19">
        <f ca="1"/>
        <v>0</v>
      </c>
      <c r="R7" s="19">
        <f ca="1"/>
        <v>0</v>
      </c>
      <c r="S7" s="19">
        <f ca="1"/>
        <v>0</v>
      </c>
    </row>
    <row r="8" spans="1:20" s="2" customFormat="1" ht="20.25">
      <c r="A8" s="19">
        <v>3</v>
      </c>
      <c r="B8" s="19" cm="1">
        <f t="array" aca="1" ref="B8:S8" ca="1">INDEX('3.เตรียมฐานข้อมูลผู้รับบริการ'!$A$6:$R$9419,MATCH('4. สุ่มข้อมูล ตามจำนวน'!A8,'3.เตรียมฐานข้อมูลผู้รับบริการ'!$T$6:$T$9419,0),{1,2,3,4,5,6,7,8,9,10,11,12,13,14,15,16,17,18})</f>
        <v>21</v>
      </c>
      <c r="C8" s="19">
        <f ca="1"/>
        <v>0</v>
      </c>
      <c r="D8" s="19">
        <f ca="1"/>
        <v>0</v>
      </c>
      <c r="E8" s="19">
        <f ca="1"/>
        <v>0</v>
      </c>
      <c r="F8" s="19">
        <f ca="1"/>
        <v>0</v>
      </c>
      <c r="G8" s="19">
        <f ca="1"/>
        <v>0</v>
      </c>
      <c r="H8" s="19">
        <f ca="1"/>
        <v>0</v>
      </c>
      <c r="I8" s="19">
        <f ca="1"/>
        <v>0</v>
      </c>
      <c r="J8" s="19">
        <f ca="1"/>
        <v>0</v>
      </c>
      <c r="K8" s="19">
        <f ca="1"/>
        <v>0</v>
      </c>
      <c r="L8" s="19">
        <f ca="1"/>
        <v>0</v>
      </c>
      <c r="M8" s="19">
        <f ca="1"/>
        <v>0</v>
      </c>
      <c r="N8" s="19">
        <f ca="1"/>
        <v>0</v>
      </c>
      <c r="O8" s="19">
        <f ca="1"/>
        <v>0</v>
      </c>
      <c r="P8" s="19">
        <f ca="1"/>
        <v>0</v>
      </c>
      <c r="Q8" s="19">
        <f ca="1"/>
        <v>0</v>
      </c>
      <c r="R8" s="19">
        <f ca="1"/>
        <v>0</v>
      </c>
      <c r="S8" s="19">
        <f ca="1"/>
        <v>0</v>
      </c>
    </row>
    <row r="9" spans="1:20" s="2" customFormat="1" ht="20.25">
      <c r="A9" s="72">
        <v>4</v>
      </c>
      <c r="B9" s="19" cm="1">
        <f t="array" aca="1" ref="B9:S9" ca="1">INDEX('3.เตรียมฐานข้อมูลผู้รับบริการ'!$A$6:$R$9419,MATCH('4. สุ่มข้อมูล ตามจำนวน'!A9,'3.เตรียมฐานข้อมูลผู้รับบริการ'!$T$6:$T$9419,0),{1,2,3,4,5,6,7,8,9,10,11,12,13,14,15,16,17,18})</f>
        <v>5</v>
      </c>
      <c r="C9" s="19">
        <f ca="1"/>
        <v>0</v>
      </c>
      <c r="D9" s="19">
        <f ca="1"/>
        <v>0</v>
      </c>
      <c r="E9" s="19">
        <f ca="1"/>
        <v>0</v>
      </c>
      <c r="F9" s="19">
        <f ca="1"/>
        <v>0</v>
      </c>
      <c r="G9" s="19">
        <f ca="1"/>
        <v>0</v>
      </c>
      <c r="H9" s="19">
        <f ca="1"/>
        <v>0</v>
      </c>
      <c r="I9" s="19">
        <f ca="1"/>
        <v>0</v>
      </c>
      <c r="J9" s="19">
        <f ca="1"/>
        <v>0</v>
      </c>
      <c r="K9" s="19">
        <f ca="1"/>
        <v>0</v>
      </c>
      <c r="L9" s="19">
        <f ca="1"/>
        <v>0</v>
      </c>
      <c r="M9" s="19">
        <f ca="1"/>
        <v>0</v>
      </c>
      <c r="N9" s="19">
        <f ca="1"/>
        <v>0</v>
      </c>
      <c r="O9" s="19">
        <f ca="1"/>
        <v>0</v>
      </c>
      <c r="P9" s="19">
        <f ca="1"/>
        <v>0</v>
      </c>
      <c r="Q9" s="19">
        <f ca="1"/>
        <v>0</v>
      </c>
      <c r="R9" s="19">
        <f ca="1"/>
        <v>0</v>
      </c>
      <c r="S9" s="19">
        <f ca="1"/>
        <v>0</v>
      </c>
    </row>
    <row r="10" spans="1:20" s="2" customFormat="1" ht="20.25">
      <c r="A10" s="19">
        <v>5</v>
      </c>
      <c r="B10" s="19" cm="1">
        <f t="array" aca="1" ref="B10:S10" ca="1">INDEX('3.เตรียมฐานข้อมูลผู้รับบริการ'!$A$6:$R$9419,MATCH('4. สุ่มข้อมูล ตามจำนวน'!A10,'3.เตรียมฐานข้อมูลผู้รับบริการ'!$T$6:$T$9419,0),{1,2,3,4,5,6,7,8,9,10,11,12,13,14,15,16,17,18})</f>
        <v>54</v>
      </c>
      <c r="C10" s="19">
        <f ca="1"/>
        <v>0</v>
      </c>
      <c r="D10" s="19">
        <f ca="1"/>
        <v>0</v>
      </c>
      <c r="E10" s="19">
        <f ca="1"/>
        <v>0</v>
      </c>
      <c r="F10" s="19">
        <f ca="1"/>
        <v>0</v>
      </c>
      <c r="G10" s="19">
        <f ca="1"/>
        <v>0</v>
      </c>
      <c r="H10" s="19">
        <f ca="1"/>
        <v>0</v>
      </c>
      <c r="I10" s="19">
        <f ca="1"/>
        <v>0</v>
      </c>
      <c r="J10" s="19">
        <f ca="1"/>
        <v>0</v>
      </c>
      <c r="K10" s="19">
        <f ca="1"/>
        <v>0</v>
      </c>
      <c r="L10" s="19">
        <f ca="1"/>
        <v>0</v>
      </c>
      <c r="M10" s="19">
        <f ca="1"/>
        <v>0</v>
      </c>
      <c r="N10" s="19">
        <f ca="1"/>
        <v>0</v>
      </c>
      <c r="O10" s="19">
        <f ca="1"/>
        <v>0</v>
      </c>
      <c r="P10" s="19">
        <f ca="1"/>
        <v>0</v>
      </c>
      <c r="Q10" s="19">
        <f ca="1"/>
        <v>0</v>
      </c>
      <c r="R10" s="19">
        <f ca="1"/>
        <v>0</v>
      </c>
      <c r="S10" s="19">
        <f ca="1"/>
        <v>0</v>
      </c>
    </row>
    <row r="11" spans="1:20" s="2" customFormat="1" ht="20.25">
      <c r="A11" s="72">
        <v>6</v>
      </c>
      <c r="B11" s="19" cm="1">
        <f t="array" aca="1" ref="B11:S11" ca="1">INDEX('3.เตรียมฐานข้อมูลผู้รับบริการ'!$A$6:$R$9419,MATCH('4. สุ่มข้อมูล ตามจำนวน'!A11,'3.เตรียมฐานข้อมูลผู้รับบริการ'!$T$6:$T$9419,0),{1,2,3,4,5,6,7,8,9,10,11,12,13,14,15,16,17,18})</f>
        <v>96</v>
      </c>
      <c r="C11" s="19">
        <f ca="1"/>
        <v>0</v>
      </c>
      <c r="D11" s="19">
        <f ca="1"/>
        <v>0</v>
      </c>
      <c r="E11" s="19">
        <f ca="1"/>
        <v>0</v>
      </c>
      <c r="F11" s="19">
        <f ca="1"/>
        <v>0</v>
      </c>
      <c r="G11" s="19">
        <f ca="1"/>
        <v>0</v>
      </c>
      <c r="H11" s="19">
        <f ca="1"/>
        <v>0</v>
      </c>
      <c r="I11" s="19">
        <f ca="1"/>
        <v>0</v>
      </c>
      <c r="J11" s="19">
        <f ca="1"/>
        <v>0</v>
      </c>
      <c r="K11" s="19">
        <f ca="1"/>
        <v>0</v>
      </c>
      <c r="L11" s="19">
        <f ca="1"/>
        <v>0</v>
      </c>
      <c r="M11" s="19">
        <f ca="1"/>
        <v>0</v>
      </c>
      <c r="N11" s="19">
        <f ca="1"/>
        <v>0</v>
      </c>
      <c r="O11" s="19">
        <f ca="1"/>
        <v>0</v>
      </c>
      <c r="P11" s="19">
        <f ca="1"/>
        <v>0</v>
      </c>
      <c r="Q11" s="19">
        <f ca="1"/>
        <v>0</v>
      </c>
      <c r="R11" s="19">
        <f ca="1"/>
        <v>0</v>
      </c>
      <c r="S11" s="19">
        <f ca="1"/>
        <v>0</v>
      </c>
    </row>
    <row r="12" spans="1:20" s="2" customFormat="1" ht="20.25">
      <c r="A12" s="19">
        <v>7</v>
      </c>
      <c r="B12" s="19" cm="1">
        <f t="array" aca="1" ref="B12:S12" ca="1">INDEX('3.เตรียมฐานข้อมูลผู้รับบริการ'!$A$6:$R$9419,MATCH('4. สุ่มข้อมูล ตามจำนวน'!A12,'3.เตรียมฐานข้อมูลผู้รับบริการ'!$T$6:$T$9419,0),{1,2,3,4,5,6,7,8,9,10,11,12,13,14,15,16,17,18})</f>
        <v>28</v>
      </c>
      <c r="C12" s="19">
        <f ca="1"/>
        <v>0</v>
      </c>
      <c r="D12" s="19">
        <f ca="1"/>
        <v>0</v>
      </c>
      <c r="E12" s="19">
        <f ca="1"/>
        <v>0</v>
      </c>
      <c r="F12" s="19">
        <f ca="1"/>
        <v>0</v>
      </c>
      <c r="G12" s="19">
        <f ca="1"/>
        <v>0</v>
      </c>
      <c r="H12" s="19">
        <f ca="1"/>
        <v>0</v>
      </c>
      <c r="I12" s="19">
        <f ca="1"/>
        <v>0</v>
      </c>
      <c r="J12" s="19">
        <f ca="1"/>
        <v>0</v>
      </c>
      <c r="K12" s="19">
        <f ca="1"/>
        <v>0</v>
      </c>
      <c r="L12" s="19">
        <f ca="1"/>
        <v>0</v>
      </c>
      <c r="M12" s="19">
        <f ca="1"/>
        <v>0</v>
      </c>
      <c r="N12" s="19">
        <f ca="1"/>
        <v>0</v>
      </c>
      <c r="O12" s="19">
        <f ca="1"/>
        <v>0</v>
      </c>
      <c r="P12" s="19">
        <f ca="1"/>
        <v>0</v>
      </c>
      <c r="Q12" s="19">
        <f ca="1"/>
        <v>0</v>
      </c>
      <c r="R12" s="19">
        <f ca="1"/>
        <v>0</v>
      </c>
      <c r="S12" s="19">
        <f ca="1"/>
        <v>0</v>
      </c>
    </row>
    <row r="13" spans="1:20" s="2" customFormat="1" ht="20.25">
      <c r="A13" s="72">
        <v>8</v>
      </c>
      <c r="B13" s="19" cm="1">
        <f t="array" aca="1" ref="B13:S13" ca="1">INDEX('3.เตรียมฐานข้อมูลผู้รับบริการ'!$A$6:$R$9419,MATCH('4. สุ่มข้อมูล ตามจำนวน'!A13,'3.เตรียมฐานข้อมูลผู้รับบริการ'!$T$6:$T$9419,0),{1,2,3,4,5,6,7,8,9,10,11,12,13,14,15,16,17,18})</f>
        <v>14</v>
      </c>
      <c r="C13" s="19">
        <f ca="1"/>
        <v>0</v>
      </c>
      <c r="D13" s="19">
        <f ca="1"/>
        <v>0</v>
      </c>
      <c r="E13" s="19">
        <f ca="1"/>
        <v>0</v>
      </c>
      <c r="F13" s="19">
        <f ca="1"/>
        <v>0</v>
      </c>
      <c r="G13" s="19">
        <f ca="1"/>
        <v>0</v>
      </c>
      <c r="H13" s="19">
        <f ca="1"/>
        <v>0</v>
      </c>
      <c r="I13" s="19">
        <f ca="1"/>
        <v>0</v>
      </c>
      <c r="J13" s="19">
        <f ca="1"/>
        <v>0</v>
      </c>
      <c r="K13" s="19">
        <f ca="1"/>
        <v>0</v>
      </c>
      <c r="L13" s="19">
        <f ca="1"/>
        <v>0</v>
      </c>
      <c r="M13" s="19">
        <f ca="1"/>
        <v>0</v>
      </c>
      <c r="N13" s="19">
        <f ca="1"/>
        <v>0</v>
      </c>
      <c r="O13" s="19">
        <f ca="1"/>
        <v>0</v>
      </c>
      <c r="P13" s="19">
        <f ca="1"/>
        <v>0</v>
      </c>
      <c r="Q13" s="19">
        <f ca="1"/>
        <v>0</v>
      </c>
      <c r="R13" s="19">
        <f ca="1"/>
        <v>0</v>
      </c>
      <c r="S13" s="19">
        <f ca="1"/>
        <v>0</v>
      </c>
    </row>
    <row r="14" spans="1:20" s="2" customFormat="1" ht="20.25">
      <c r="A14" s="19">
        <v>9</v>
      </c>
      <c r="B14" s="19" cm="1">
        <f t="array" aca="1" ref="B14:S14" ca="1">INDEX('3.เตรียมฐานข้อมูลผู้รับบริการ'!$A$6:$R$9419,MATCH('4. สุ่มข้อมูล ตามจำนวน'!A14,'3.เตรียมฐานข้อมูลผู้รับบริการ'!$T$6:$T$9419,0),{1,2,3,4,5,6,7,8,9,10,11,12,13,14,15,16,17,18})</f>
        <v>79</v>
      </c>
      <c r="C14" s="19">
        <f ca="1"/>
        <v>0</v>
      </c>
      <c r="D14" s="19">
        <f ca="1"/>
        <v>0</v>
      </c>
      <c r="E14" s="19">
        <f ca="1"/>
        <v>0</v>
      </c>
      <c r="F14" s="19">
        <f ca="1"/>
        <v>0</v>
      </c>
      <c r="G14" s="19">
        <f ca="1"/>
        <v>0</v>
      </c>
      <c r="H14" s="19">
        <f ca="1"/>
        <v>0</v>
      </c>
      <c r="I14" s="19">
        <f ca="1"/>
        <v>0</v>
      </c>
      <c r="J14" s="19">
        <f ca="1"/>
        <v>0</v>
      </c>
      <c r="K14" s="19">
        <f ca="1"/>
        <v>0</v>
      </c>
      <c r="L14" s="19">
        <f ca="1"/>
        <v>0</v>
      </c>
      <c r="M14" s="19">
        <f ca="1"/>
        <v>0</v>
      </c>
      <c r="N14" s="19">
        <f ca="1"/>
        <v>0</v>
      </c>
      <c r="O14" s="19">
        <f ca="1"/>
        <v>0</v>
      </c>
      <c r="P14" s="19">
        <f ca="1"/>
        <v>0</v>
      </c>
      <c r="Q14" s="19">
        <f ca="1"/>
        <v>0</v>
      </c>
      <c r="R14" s="19">
        <f ca="1"/>
        <v>0</v>
      </c>
      <c r="S14" s="19">
        <f ca="1"/>
        <v>0</v>
      </c>
    </row>
    <row r="15" spans="1:20" s="2" customFormat="1" ht="20.25">
      <c r="A15" s="72">
        <v>10</v>
      </c>
      <c r="B15" s="19" cm="1">
        <f t="array" aca="1" ref="B15:S15" ca="1">INDEX('3.เตรียมฐานข้อมูลผู้รับบริการ'!$A$6:$R$9419,MATCH('4. สุ่มข้อมูล ตามจำนวน'!A15,'3.เตรียมฐานข้อมูลผู้รับบริการ'!$T$6:$T$9419,0),{1,2,3,4,5,6,7,8,9,10,11,12,13,14,15,16,17,18})</f>
        <v>87</v>
      </c>
      <c r="C15" s="19">
        <f ca="1"/>
        <v>0</v>
      </c>
      <c r="D15" s="19">
        <f ca="1"/>
        <v>0</v>
      </c>
      <c r="E15" s="19">
        <f ca="1"/>
        <v>0</v>
      </c>
      <c r="F15" s="19">
        <f ca="1"/>
        <v>0</v>
      </c>
      <c r="G15" s="19">
        <f ca="1"/>
        <v>0</v>
      </c>
      <c r="H15" s="19">
        <f ca="1"/>
        <v>0</v>
      </c>
      <c r="I15" s="19">
        <f ca="1"/>
        <v>0</v>
      </c>
      <c r="J15" s="19">
        <f ca="1"/>
        <v>0</v>
      </c>
      <c r="K15" s="19">
        <f ca="1"/>
        <v>0</v>
      </c>
      <c r="L15" s="19">
        <f ca="1"/>
        <v>0</v>
      </c>
      <c r="M15" s="19">
        <f ca="1"/>
        <v>0</v>
      </c>
      <c r="N15" s="19">
        <f ca="1"/>
        <v>0</v>
      </c>
      <c r="O15" s="19">
        <f ca="1"/>
        <v>0</v>
      </c>
      <c r="P15" s="19">
        <f ca="1"/>
        <v>0</v>
      </c>
      <c r="Q15" s="19">
        <f ca="1"/>
        <v>0</v>
      </c>
      <c r="R15" s="19">
        <f ca="1"/>
        <v>0</v>
      </c>
      <c r="S15" s="19">
        <f ca="1"/>
        <v>0</v>
      </c>
    </row>
    <row r="16" spans="1:20" s="2" customFormat="1" ht="20.25">
      <c r="A16" s="19">
        <v>11</v>
      </c>
      <c r="B16" s="19" cm="1">
        <f t="array" aca="1" ref="B16:S16" ca="1">INDEX('3.เตรียมฐานข้อมูลผู้รับบริการ'!$A$6:$R$9419,MATCH('4. สุ่มข้อมูล ตามจำนวน'!A16,'3.เตรียมฐานข้อมูลผู้รับบริการ'!$T$6:$T$9419,0),{1,2,3,4,5,6,7,8,9,10,11,12,13,14,15,16,17,18})</f>
        <v>53</v>
      </c>
      <c r="C16" s="19">
        <f ca="1"/>
        <v>0</v>
      </c>
      <c r="D16" s="19">
        <f ca="1"/>
        <v>0</v>
      </c>
      <c r="E16" s="19">
        <f ca="1"/>
        <v>0</v>
      </c>
      <c r="F16" s="19">
        <f ca="1"/>
        <v>0</v>
      </c>
      <c r="G16" s="19">
        <f ca="1"/>
        <v>0</v>
      </c>
      <c r="H16" s="19">
        <f ca="1"/>
        <v>0</v>
      </c>
      <c r="I16" s="19">
        <f ca="1"/>
        <v>0</v>
      </c>
      <c r="J16" s="19">
        <f ca="1"/>
        <v>0</v>
      </c>
      <c r="K16" s="19">
        <f ca="1"/>
        <v>0</v>
      </c>
      <c r="L16" s="19">
        <f ca="1"/>
        <v>0</v>
      </c>
      <c r="M16" s="19">
        <f ca="1"/>
        <v>0</v>
      </c>
      <c r="N16" s="19">
        <f ca="1"/>
        <v>0</v>
      </c>
      <c r="O16" s="19">
        <f ca="1"/>
        <v>0</v>
      </c>
      <c r="P16" s="19">
        <f ca="1"/>
        <v>0</v>
      </c>
      <c r="Q16" s="19">
        <f ca="1"/>
        <v>0</v>
      </c>
      <c r="R16" s="19">
        <f ca="1"/>
        <v>0</v>
      </c>
      <c r="S16" s="19">
        <f ca="1"/>
        <v>0</v>
      </c>
    </row>
    <row r="17" spans="1:19" s="2" customFormat="1" ht="20.25">
      <c r="A17" s="72">
        <v>12</v>
      </c>
      <c r="B17" s="19" cm="1">
        <f t="array" aca="1" ref="B17:S17" ca="1">INDEX('3.เตรียมฐานข้อมูลผู้รับบริการ'!$A$6:$R$9419,MATCH('4. สุ่มข้อมูล ตามจำนวน'!A17,'3.เตรียมฐานข้อมูลผู้รับบริการ'!$T$6:$T$9419,0),{1,2,3,4,5,6,7,8,9,10,11,12,13,14,15,16,17,18})</f>
        <v>36</v>
      </c>
      <c r="C17" s="19">
        <f ca="1"/>
        <v>0</v>
      </c>
      <c r="D17" s="19">
        <f ca="1"/>
        <v>0</v>
      </c>
      <c r="E17" s="19">
        <f ca="1"/>
        <v>0</v>
      </c>
      <c r="F17" s="19">
        <f ca="1"/>
        <v>0</v>
      </c>
      <c r="G17" s="19">
        <f ca="1"/>
        <v>0</v>
      </c>
      <c r="H17" s="19">
        <f ca="1"/>
        <v>0</v>
      </c>
      <c r="I17" s="19">
        <f ca="1"/>
        <v>0</v>
      </c>
      <c r="J17" s="19">
        <f ca="1"/>
        <v>0</v>
      </c>
      <c r="K17" s="19">
        <f ca="1"/>
        <v>0</v>
      </c>
      <c r="L17" s="19">
        <f ca="1"/>
        <v>0</v>
      </c>
      <c r="M17" s="19">
        <f ca="1"/>
        <v>0</v>
      </c>
      <c r="N17" s="19">
        <f ca="1"/>
        <v>0</v>
      </c>
      <c r="O17" s="19">
        <f ca="1"/>
        <v>0</v>
      </c>
      <c r="P17" s="19">
        <f ca="1"/>
        <v>0</v>
      </c>
      <c r="Q17" s="19">
        <f ca="1"/>
        <v>0</v>
      </c>
      <c r="R17" s="19">
        <f ca="1"/>
        <v>0</v>
      </c>
      <c r="S17" s="19">
        <f ca="1"/>
        <v>0</v>
      </c>
    </row>
    <row r="18" spans="1:19" s="2" customFormat="1" ht="20.25">
      <c r="A18" s="19">
        <v>13</v>
      </c>
      <c r="B18" s="19" cm="1">
        <f t="array" aca="1" ref="B18:S18" ca="1">INDEX('3.เตรียมฐานข้อมูลผู้รับบริการ'!$A$6:$R$9419,MATCH('4. สุ่มข้อมูล ตามจำนวน'!A18,'3.เตรียมฐานข้อมูลผู้รับบริการ'!$T$6:$T$9419,0),{1,2,3,4,5,6,7,8,9,10,11,12,13,14,15,16,17,18})</f>
        <v>59</v>
      </c>
      <c r="C18" s="19">
        <f ca="1"/>
        <v>0</v>
      </c>
      <c r="D18" s="19">
        <f ca="1"/>
        <v>0</v>
      </c>
      <c r="E18" s="19">
        <f ca="1"/>
        <v>0</v>
      </c>
      <c r="F18" s="19">
        <f ca="1"/>
        <v>0</v>
      </c>
      <c r="G18" s="19">
        <f ca="1"/>
        <v>0</v>
      </c>
      <c r="H18" s="19">
        <f ca="1"/>
        <v>0</v>
      </c>
      <c r="I18" s="19">
        <f ca="1"/>
        <v>0</v>
      </c>
      <c r="J18" s="19">
        <f ca="1"/>
        <v>0</v>
      </c>
      <c r="K18" s="19">
        <f ca="1"/>
        <v>0</v>
      </c>
      <c r="L18" s="19">
        <f ca="1"/>
        <v>0</v>
      </c>
      <c r="M18" s="19">
        <f ca="1"/>
        <v>0</v>
      </c>
      <c r="N18" s="19">
        <f ca="1"/>
        <v>0</v>
      </c>
      <c r="O18" s="19">
        <f ca="1"/>
        <v>0</v>
      </c>
      <c r="P18" s="19">
        <f ca="1"/>
        <v>0</v>
      </c>
      <c r="Q18" s="19">
        <f ca="1"/>
        <v>0</v>
      </c>
      <c r="R18" s="19">
        <f ca="1"/>
        <v>0</v>
      </c>
      <c r="S18" s="19">
        <f ca="1"/>
        <v>0</v>
      </c>
    </row>
    <row r="19" spans="1:19" s="2" customFormat="1" ht="20.25">
      <c r="A19" s="72">
        <v>14</v>
      </c>
      <c r="B19" s="19" cm="1">
        <f t="array" aca="1" ref="B19:S19" ca="1">INDEX('3.เตรียมฐานข้อมูลผู้รับบริการ'!$A$6:$R$9419,MATCH('4. สุ่มข้อมูล ตามจำนวน'!A19,'3.เตรียมฐานข้อมูลผู้รับบริการ'!$T$6:$T$9419,0),{1,2,3,4,5,6,7,8,9,10,11,12,13,14,15,16,17,18})</f>
        <v>25</v>
      </c>
      <c r="C19" s="19">
        <f ca="1"/>
        <v>0</v>
      </c>
      <c r="D19" s="19">
        <f ca="1"/>
        <v>0</v>
      </c>
      <c r="E19" s="19">
        <f ca="1"/>
        <v>0</v>
      </c>
      <c r="F19" s="19">
        <f ca="1"/>
        <v>0</v>
      </c>
      <c r="G19" s="19">
        <f ca="1"/>
        <v>0</v>
      </c>
      <c r="H19" s="19">
        <f ca="1"/>
        <v>0</v>
      </c>
      <c r="I19" s="19">
        <f ca="1"/>
        <v>0</v>
      </c>
      <c r="J19" s="19">
        <f ca="1"/>
        <v>0</v>
      </c>
      <c r="K19" s="19">
        <f ca="1"/>
        <v>0</v>
      </c>
      <c r="L19" s="19">
        <f ca="1"/>
        <v>0</v>
      </c>
      <c r="M19" s="19">
        <f ca="1"/>
        <v>0</v>
      </c>
      <c r="N19" s="19">
        <f ca="1"/>
        <v>0</v>
      </c>
      <c r="O19" s="19">
        <f ca="1"/>
        <v>0</v>
      </c>
      <c r="P19" s="19">
        <f ca="1"/>
        <v>0</v>
      </c>
      <c r="Q19" s="19">
        <f ca="1"/>
        <v>0</v>
      </c>
      <c r="R19" s="19">
        <f ca="1"/>
        <v>0</v>
      </c>
      <c r="S19" s="19">
        <f ca="1"/>
        <v>0</v>
      </c>
    </row>
    <row r="20" spans="1:19" s="2" customFormat="1" ht="20.25">
      <c r="A20" s="19">
        <v>15</v>
      </c>
      <c r="B20" s="19" cm="1">
        <f t="array" aca="1" ref="B20:S20" ca="1">INDEX('3.เตรียมฐานข้อมูลผู้รับบริการ'!$A$6:$R$9419,MATCH('4. สุ่มข้อมูล ตามจำนวน'!A20,'3.เตรียมฐานข้อมูลผู้รับบริการ'!$T$6:$T$9419,0),{1,2,3,4,5,6,7,8,9,10,11,12,13,14,15,16,17,18})</f>
        <v>18</v>
      </c>
      <c r="C20" s="19">
        <f ca="1"/>
        <v>0</v>
      </c>
      <c r="D20" s="19">
        <f ca="1"/>
        <v>0</v>
      </c>
      <c r="E20" s="19">
        <f ca="1"/>
        <v>0</v>
      </c>
      <c r="F20" s="19">
        <f ca="1"/>
        <v>0</v>
      </c>
      <c r="G20" s="19">
        <f ca="1"/>
        <v>0</v>
      </c>
      <c r="H20" s="19">
        <f ca="1"/>
        <v>0</v>
      </c>
      <c r="I20" s="19">
        <f ca="1"/>
        <v>0</v>
      </c>
      <c r="J20" s="19">
        <f ca="1"/>
        <v>0</v>
      </c>
      <c r="K20" s="19">
        <f ca="1"/>
        <v>0</v>
      </c>
      <c r="L20" s="19">
        <f ca="1"/>
        <v>0</v>
      </c>
      <c r="M20" s="19">
        <f ca="1"/>
        <v>0</v>
      </c>
      <c r="N20" s="19">
        <f ca="1"/>
        <v>0</v>
      </c>
      <c r="O20" s="19">
        <f ca="1"/>
        <v>0</v>
      </c>
      <c r="P20" s="19">
        <f ca="1"/>
        <v>0</v>
      </c>
      <c r="Q20" s="19">
        <f ca="1"/>
        <v>0</v>
      </c>
      <c r="R20" s="19">
        <f ca="1"/>
        <v>0</v>
      </c>
      <c r="S20" s="19">
        <f ca="1"/>
        <v>0</v>
      </c>
    </row>
    <row r="21" spans="1:19" s="2" customFormat="1" ht="20.25">
      <c r="A21" s="72">
        <v>16</v>
      </c>
      <c r="B21" s="19" cm="1">
        <f t="array" aca="1" ref="B21:S21" ca="1">INDEX('3.เตรียมฐานข้อมูลผู้รับบริการ'!$A$6:$R$9419,MATCH('4. สุ่มข้อมูล ตามจำนวน'!A21,'3.เตรียมฐานข้อมูลผู้รับบริการ'!$T$6:$T$9419,0),{1,2,3,4,5,6,7,8,9,10,11,12,13,14,15,16,17,18})</f>
        <v>90</v>
      </c>
      <c r="C21" s="19">
        <f ca="1"/>
        <v>0</v>
      </c>
      <c r="D21" s="19">
        <f ca="1"/>
        <v>0</v>
      </c>
      <c r="E21" s="19">
        <f ca="1"/>
        <v>0</v>
      </c>
      <c r="F21" s="19">
        <f ca="1"/>
        <v>0</v>
      </c>
      <c r="G21" s="19">
        <f ca="1"/>
        <v>0</v>
      </c>
      <c r="H21" s="19">
        <f ca="1"/>
        <v>0</v>
      </c>
      <c r="I21" s="19">
        <f ca="1"/>
        <v>0</v>
      </c>
      <c r="J21" s="19">
        <f ca="1"/>
        <v>0</v>
      </c>
      <c r="K21" s="19">
        <f ca="1"/>
        <v>0</v>
      </c>
      <c r="L21" s="19">
        <f ca="1"/>
        <v>0</v>
      </c>
      <c r="M21" s="19">
        <f ca="1"/>
        <v>0</v>
      </c>
      <c r="N21" s="19">
        <f ca="1"/>
        <v>0</v>
      </c>
      <c r="O21" s="19">
        <f ca="1"/>
        <v>0</v>
      </c>
      <c r="P21" s="19">
        <f ca="1"/>
        <v>0</v>
      </c>
      <c r="Q21" s="19">
        <f ca="1"/>
        <v>0</v>
      </c>
      <c r="R21" s="19">
        <f ca="1"/>
        <v>0</v>
      </c>
      <c r="S21" s="19">
        <f ca="1"/>
        <v>0</v>
      </c>
    </row>
    <row r="22" spans="1:19" s="2" customFormat="1" ht="20.25">
      <c r="A22" s="19">
        <v>17</v>
      </c>
      <c r="B22" s="19" cm="1">
        <f t="array" aca="1" ref="B22:S22" ca="1">INDEX('3.เตรียมฐานข้อมูลผู้รับบริการ'!$A$6:$R$9419,MATCH('4. สุ่มข้อมูล ตามจำนวน'!A22,'3.เตรียมฐานข้อมูลผู้รับบริการ'!$T$6:$T$9419,0),{1,2,3,4,5,6,7,8,9,10,11,12,13,14,15,16,17,18})</f>
        <v>85</v>
      </c>
      <c r="C22" s="19">
        <f ca="1"/>
        <v>0</v>
      </c>
      <c r="D22" s="19">
        <f ca="1"/>
        <v>0</v>
      </c>
      <c r="E22" s="19">
        <f ca="1"/>
        <v>0</v>
      </c>
      <c r="F22" s="19">
        <f ca="1"/>
        <v>0</v>
      </c>
      <c r="G22" s="19">
        <f ca="1"/>
        <v>0</v>
      </c>
      <c r="H22" s="19">
        <f ca="1"/>
        <v>0</v>
      </c>
      <c r="I22" s="19">
        <f ca="1"/>
        <v>0</v>
      </c>
      <c r="J22" s="19">
        <f ca="1"/>
        <v>0</v>
      </c>
      <c r="K22" s="19">
        <f ca="1"/>
        <v>0</v>
      </c>
      <c r="L22" s="19">
        <f ca="1"/>
        <v>0</v>
      </c>
      <c r="M22" s="19">
        <f ca="1"/>
        <v>0</v>
      </c>
      <c r="N22" s="19">
        <f ca="1"/>
        <v>0</v>
      </c>
      <c r="O22" s="19">
        <f ca="1"/>
        <v>0</v>
      </c>
      <c r="P22" s="19">
        <f ca="1"/>
        <v>0</v>
      </c>
      <c r="Q22" s="19">
        <f ca="1"/>
        <v>0</v>
      </c>
      <c r="R22" s="19">
        <f ca="1"/>
        <v>0</v>
      </c>
      <c r="S22" s="19">
        <f ca="1"/>
        <v>0</v>
      </c>
    </row>
    <row r="23" spans="1:19" s="2" customFormat="1" ht="20.25">
      <c r="A23" s="72">
        <v>18</v>
      </c>
      <c r="B23" s="19" cm="1">
        <f t="array" aca="1" ref="B23:S23" ca="1">INDEX('3.เตรียมฐานข้อมูลผู้รับบริการ'!$A$6:$R$9419,MATCH('4. สุ่มข้อมูล ตามจำนวน'!A23,'3.เตรียมฐานข้อมูลผู้รับบริการ'!$T$6:$T$9419,0),{1,2,3,4,5,6,7,8,9,10,11,12,13,14,15,16,17,18})</f>
        <v>65</v>
      </c>
      <c r="C23" s="19">
        <f ca="1"/>
        <v>0</v>
      </c>
      <c r="D23" s="19">
        <f ca="1"/>
        <v>0</v>
      </c>
      <c r="E23" s="19">
        <f ca="1"/>
        <v>0</v>
      </c>
      <c r="F23" s="19">
        <f ca="1"/>
        <v>0</v>
      </c>
      <c r="G23" s="19">
        <f ca="1"/>
        <v>0</v>
      </c>
      <c r="H23" s="19">
        <f ca="1"/>
        <v>0</v>
      </c>
      <c r="I23" s="19">
        <f ca="1"/>
        <v>0</v>
      </c>
      <c r="J23" s="19">
        <f ca="1"/>
        <v>0</v>
      </c>
      <c r="K23" s="19">
        <f ca="1"/>
        <v>0</v>
      </c>
      <c r="L23" s="19">
        <f ca="1"/>
        <v>0</v>
      </c>
      <c r="M23" s="19">
        <f ca="1"/>
        <v>0</v>
      </c>
      <c r="N23" s="19">
        <f ca="1"/>
        <v>0</v>
      </c>
      <c r="O23" s="19">
        <f ca="1"/>
        <v>0</v>
      </c>
      <c r="P23" s="19">
        <f ca="1"/>
        <v>0</v>
      </c>
      <c r="Q23" s="19">
        <f ca="1"/>
        <v>0</v>
      </c>
      <c r="R23" s="19">
        <f ca="1"/>
        <v>0</v>
      </c>
      <c r="S23" s="19">
        <f ca="1"/>
        <v>0</v>
      </c>
    </row>
    <row r="24" spans="1:19" s="2" customFormat="1" ht="20.25">
      <c r="A24" s="19">
        <v>19</v>
      </c>
      <c r="B24" s="19" cm="1">
        <f t="array" aca="1" ref="B24:S24" ca="1">INDEX('3.เตรียมฐานข้อมูลผู้รับบริการ'!$A$6:$R$9419,MATCH('4. สุ่มข้อมูล ตามจำนวน'!A24,'3.เตรียมฐานข้อมูลผู้รับบริการ'!$T$6:$T$9419,0),{1,2,3,4,5,6,7,8,9,10,11,12,13,14,15,16,17,18})</f>
        <v>64</v>
      </c>
      <c r="C24" s="19">
        <f ca="1"/>
        <v>0</v>
      </c>
      <c r="D24" s="19">
        <f ca="1"/>
        <v>0</v>
      </c>
      <c r="E24" s="19">
        <f ca="1"/>
        <v>0</v>
      </c>
      <c r="F24" s="19">
        <f ca="1"/>
        <v>0</v>
      </c>
      <c r="G24" s="19">
        <f ca="1"/>
        <v>0</v>
      </c>
      <c r="H24" s="19">
        <f ca="1"/>
        <v>0</v>
      </c>
      <c r="I24" s="19">
        <f ca="1"/>
        <v>0</v>
      </c>
      <c r="J24" s="19">
        <f ca="1"/>
        <v>0</v>
      </c>
      <c r="K24" s="19">
        <f ca="1"/>
        <v>0</v>
      </c>
      <c r="L24" s="19">
        <f ca="1"/>
        <v>0</v>
      </c>
      <c r="M24" s="19">
        <f ca="1"/>
        <v>0</v>
      </c>
      <c r="N24" s="19">
        <f ca="1"/>
        <v>0</v>
      </c>
      <c r="O24" s="19">
        <f ca="1"/>
        <v>0</v>
      </c>
      <c r="P24" s="19">
        <f ca="1"/>
        <v>0</v>
      </c>
      <c r="Q24" s="19">
        <f ca="1"/>
        <v>0</v>
      </c>
      <c r="R24" s="19">
        <f ca="1"/>
        <v>0</v>
      </c>
      <c r="S24" s="19">
        <f ca="1"/>
        <v>0</v>
      </c>
    </row>
    <row r="25" spans="1:19" s="2" customFormat="1" ht="20.25">
      <c r="A25" s="73">
        <v>20</v>
      </c>
      <c r="B25" s="19" cm="1">
        <f t="array" aca="1" ref="B25:S25" ca="1">INDEX('3.เตรียมฐานข้อมูลผู้รับบริการ'!$A$6:$R$9419,MATCH('4. สุ่มข้อมูล ตามจำนวน'!A25,'3.เตรียมฐานข้อมูลผู้รับบริการ'!$T$6:$T$9419,0),{1,2,3,4,5,6,7,8,9,10,11,12,13,14,15,16,17,18})</f>
        <v>42</v>
      </c>
      <c r="C25" s="19">
        <f ca="1"/>
        <v>0</v>
      </c>
      <c r="D25" s="19">
        <f ca="1"/>
        <v>0</v>
      </c>
      <c r="E25" s="19">
        <f ca="1"/>
        <v>0</v>
      </c>
      <c r="F25" s="19">
        <f ca="1"/>
        <v>0</v>
      </c>
      <c r="G25" s="19">
        <f ca="1"/>
        <v>0</v>
      </c>
      <c r="H25" s="19">
        <f ca="1"/>
        <v>0</v>
      </c>
      <c r="I25" s="19">
        <f ca="1"/>
        <v>0</v>
      </c>
      <c r="J25" s="19">
        <f ca="1"/>
        <v>0</v>
      </c>
      <c r="K25" s="19">
        <f ca="1"/>
        <v>0</v>
      </c>
      <c r="L25" s="19">
        <f ca="1"/>
        <v>0</v>
      </c>
      <c r="M25" s="19">
        <f ca="1"/>
        <v>0</v>
      </c>
      <c r="N25" s="19">
        <f ca="1"/>
        <v>0</v>
      </c>
      <c r="O25" s="19">
        <f ca="1"/>
        <v>0</v>
      </c>
      <c r="P25" s="19">
        <f ca="1"/>
        <v>0</v>
      </c>
      <c r="Q25" s="19">
        <f ca="1"/>
        <v>0</v>
      </c>
      <c r="R25" s="19">
        <f ca="1"/>
        <v>0</v>
      </c>
      <c r="S25" s="19">
        <f ca="1"/>
        <v>0</v>
      </c>
    </row>
    <row r="26" spans="1:19">
      <c r="A26" s="19">
        <v>21</v>
      </c>
      <c r="B26" s="19" cm="1">
        <f t="array" aca="1" ref="B26:S26" ca="1">INDEX('3.เตรียมฐานข้อมูลผู้รับบริการ'!$A$6:$R$9419,MATCH('4. สุ่มข้อมูล ตามจำนวน'!A26,'3.เตรียมฐานข้อมูลผู้รับบริการ'!$T$6:$T$9419,0),{1,2,3,4,5,6,7,8,9,10,11,12,13,14,15,16,17,18})</f>
        <v>41</v>
      </c>
      <c r="C26" s="19">
        <f ca="1"/>
        <v>0</v>
      </c>
      <c r="D26" s="19">
        <f ca="1"/>
        <v>0</v>
      </c>
      <c r="E26" s="19">
        <f ca="1"/>
        <v>0</v>
      </c>
      <c r="F26" s="19">
        <f ca="1"/>
        <v>0</v>
      </c>
      <c r="G26" s="19">
        <f ca="1"/>
        <v>0</v>
      </c>
      <c r="H26" s="19">
        <f ca="1"/>
        <v>0</v>
      </c>
      <c r="I26" s="19">
        <f ca="1"/>
        <v>0</v>
      </c>
      <c r="J26" s="19">
        <f ca="1"/>
        <v>0</v>
      </c>
      <c r="K26" s="19">
        <f ca="1"/>
        <v>0</v>
      </c>
      <c r="L26" s="19">
        <f ca="1"/>
        <v>0</v>
      </c>
      <c r="M26" s="19">
        <f ca="1"/>
        <v>0</v>
      </c>
      <c r="N26" s="19">
        <f ca="1"/>
        <v>0</v>
      </c>
      <c r="O26" s="19">
        <f ca="1"/>
        <v>0</v>
      </c>
      <c r="P26" s="19">
        <f ca="1"/>
        <v>0</v>
      </c>
      <c r="Q26" s="19">
        <f ca="1"/>
        <v>0</v>
      </c>
      <c r="R26" s="19">
        <f ca="1"/>
        <v>0</v>
      </c>
      <c r="S26" s="19">
        <f ca="1"/>
        <v>0</v>
      </c>
    </row>
    <row r="27" spans="1:19">
      <c r="A27" s="72">
        <v>22</v>
      </c>
      <c r="B27" s="19" cm="1">
        <f t="array" aca="1" ref="B27:S27" ca="1">INDEX('3.เตรียมฐานข้อมูลผู้รับบริการ'!$A$6:$R$9419,MATCH('4. สุ่มข้อมูล ตามจำนวน'!A27,'3.เตรียมฐานข้อมูลผู้รับบริการ'!$T$6:$T$9419,0),{1,2,3,4,5,6,7,8,9,10,11,12,13,14,15,16,17,18})</f>
        <v>38</v>
      </c>
      <c r="C27" s="19">
        <f ca="1"/>
        <v>0</v>
      </c>
      <c r="D27" s="19">
        <f ca="1"/>
        <v>0</v>
      </c>
      <c r="E27" s="19">
        <f ca="1"/>
        <v>0</v>
      </c>
      <c r="F27" s="19">
        <f ca="1"/>
        <v>0</v>
      </c>
      <c r="G27" s="19">
        <f ca="1"/>
        <v>0</v>
      </c>
      <c r="H27" s="19">
        <f ca="1"/>
        <v>0</v>
      </c>
      <c r="I27" s="19">
        <f ca="1"/>
        <v>0</v>
      </c>
      <c r="J27" s="19">
        <f ca="1"/>
        <v>0</v>
      </c>
      <c r="K27" s="19">
        <f ca="1"/>
        <v>0</v>
      </c>
      <c r="L27" s="19">
        <f ca="1"/>
        <v>0</v>
      </c>
      <c r="M27" s="19">
        <f ca="1"/>
        <v>0</v>
      </c>
      <c r="N27" s="19">
        <f ca="1"/>
        <v>0</v>
      </c>
      <c r="O27" s="19">
        <f ca="1"/>
        <v>0</v>
      </c>
      <c r="P27" s="19">
        <f ca="1"/>
        <v>0</v>
      </c>
      <c r="Q27" s="19">
        <f ca="1"/>
        <v>0</v>
      </c>
      <c r="R27" s="19">
        <f ca="1"/>
        <v>0</v>
      </c>
      <c r="S27" s="19">
        <f ca="1"/>
        <v>0</v>
      </c>
    </row>
    <row r="28" spans="1:19">
      <c r="A28" s="19">
        <v>23</v>
      </c>
      <c r="B28" s="19" cm="1">
        <f t="array" aca="1" ref="B28:S28" ca="1">INDEX('3.เตรียมฐานข้อมูลผู้รับบริการ'!$A$6:$R$9419,MATCH('4. สุ่มข้อมูล ตามจำนวน'!A28,'3.เตรียมฐานข้อมูลผู้รับบริการ'!$T$6:$T$9419,0),{1,2,3,4,5,6,7,8,9,10,11,12,13,14,15,16,17,18})</f>
        <v>31</v>
      </c>
      <c r="C28" s="19">
        <f ca="1"/>
        <v>0</v>
      </c>
      <c r="D28" s="19">
        <f ca="1"/>
        <v>0</v>
      </c>
      <c r="E28" s="19">
        <f ca="1"/>
        <v>0</v>
      </c>
      <c r="F28" s="19">
        <f ca="1"/>
        <v>0</v>
      </c>
      <c r="G28" s="19">
        <f ca="1"/>
        <v>0</v>
      </c>
      <c r="H28" s="19">
        <f ca="1"/>
        <v>0</v>
      </c>
      <c r="I28" s="19">
        <f ca="1"/>
        <v>0</v>
      </c>
      <c r="J28" s="19">
        <f ca="1"/>
        <v>0</v>
      </c>
      <c r="K28" s="19">
        <f ca="1"/>
        <v>0</v>
      </c>
      <c r="L28" s="19">
        <f ca="1"/>
        <v>0</v>
      </c>
      <c r="M28" s="19">
        <f ca="1"/>
        <v>0</v>
      </c>
      <c r="N28" s="19">
        <f ca="1"/>
        <v>0</v>
      </c>
      <c r="O28" s="19">
        <f ca="1"/>
        <v>0</v>
      </c>
      <c r="P28" s="19">
        <f ca="1"/>
        <v>0</v>
      </c>
      <c r="Q28" s="19">
        <f ca="1"/>
        <v>0</v>
      </c>
      <c r="R28" s="19">
        <f ca="1"/>
        <v>0</v>
      </c>
      <c r="S28" s="19">
        <f ca="1"/>
        <v>0</v>
      </c>
    </row>
    <row r="29" spans="1:19">
      <c r="A29" s="72">
        <v>24</v>
      </c>
      <c r="B29" s="19" cm="1">
        <f t="array" aca="1" ref="B29:S29" ca="1">INDEX('3.เตรียมฐานข้อมูลผู้รับบริการ'!$A$6:$R$9419,MATCH('4. สุ่มข้อมูล ตามจำนวน'!A29,'3.เตรียมฐานข้อมูลผู้รับบริการ'!$T$6:$T$9419,0),{1,2,3,4,5,6,7,8,9,10,11,12,13,14,15,16,17,18})</f>
        <v>84</v>
      </c>
      <c r="C29" s="19">
        <f ca="1"/>
        <v>0</v>
      </c>
      <c r="D29" s="19">
        <f ca="1"/>
        <v>0</v>
      </c>
      <c r="E29" s="19">
        <f ca="1"/>
        <v>0</v>
      </c>
      <c r="F29" s="19">
        <f ca="1"/>
        <v>0</v>
      </c>
      <c r="G29" s="19">
        <f ca="1"/>
        <v>0</v>
      </c>
      <c r="H29" s="19">
        <f ca="1"/>
        <v>0</v>
      </c>
      <c r="I29" s="19">
        <f ca="1"/>
        <v>0</v>
      </c>
      <c r="J29" s="19">
        <f ca="1"/>
        <v>0</v>
      </c>
      <c r="K29" s="19">
        <f ca="1"/>
        <v>0</v>
      </c>
      <c r="L29" s="19">
        <f ca="1"/>
        <v>0</v>
      </c>
      <c r="M29" s="19">
        <f ca="1"/>
        <v>0</v>
      </c>
      <c r="N29" s="19">
        <f ca="1"/>
        <v>0</v>
      </c>
      <c r="O29" s="19">
        <f ca="1"/>
        <v>0</v>
      </c>
      <c r="P29" s="19">
        <f ca="1"/>
        <v>0</v>
      </c>
      <c r="Q29" s="19">
        <f ca="1"/>
        <v>0</v>
      </c>
      <c r="R29" s="19">
        <f ca="1"/>
        <v>0</v>
      </c>
      <c r="S29" s="19">
        <f ca="1"/>
        <v>0</v>
      </c>
    </row>
    <row r="30" spans="1:19">
      <c r="A30" s="19">
        <v>25</v>
      </c>
      <c r="B30" s="19" cm="1">
        <f t="array" aca="1" ref="B30:S30" ca="1">INDEX('3.เตรียมฐานข้อมูลผู้รับบริการ'!$A$6:$R$9419,MATCH('4. สุ่มข้อมูล ตามจำนวน'!A30,'3.เตรียมฐานข้อมูลผู้รับบริการ'!$T$6:$T$9419,0),{1,2,3,4,5,6,7,8,9,10,11,12,13,14,15,16,17,18})</f>
        <v>29</v>
      </c>
      <c r="C30" s="19">
        <f ca="1"/>
        <v>0</v>
      </c>
      <c r="D30" s="19">
        <f ca="1"/>
        <v>0</v>
      </c>
      <c r="E30" s="19">
        <f ca="1"/>
        <v>0</v>
      </c>
      <c r="F30" s="19">
        <f ca="1"/>
        <v>0</v>
      </c>
      <c r="G30" s="19">
        <f ca="1"/>
        <v>0</v>
      </c>
      <c r="H30" s="19">
        <f ca="1"/>
        <v>0</v>
      </c>
      <c r="I30" s="19">
        <f ca="1"/>
        <v>0</v>
      </c>
      <c r="J30" s="19">
        <f ca="1"/>
        <v>0</v>
      </c>
      <c r="K30" s="19">
        <f ca="1"/>
        <v>0</v>
      </c>
      <c r="L30" s="19">
        <f ca="1"/>
        <v>0</v>
      </c>
      <c r="M30" s="19">
        <f ca="1"/>
        <v>0</v>
      </c>
      <c r="N30" s="19">
        <f ca="1"/>
        <v>0</v>
      </c>
      <c r="O30" s="19">
        <f ca="1"/>
        <v>0</v>
      </c>
      <c r="P30" s="19">
        <f ca="1"/>
        <v>0</v>
      </c>
      <c r="Q30" s="19">
        <f ca="1"/>
        <v>0</v>
      </c>
      <c r="R30" s="19">
        <f ca="1"/>
        <v>0</v>
      </c>
      <c r="S30" s="19">
        <f ca="1"/>
        <v>0</v>
      </c>
    </row>
    <row r="31" spans="1:19">
      <c r="A31" s="72">
        <v>26</v>
      </c>
      <c r="B31" s="19" cm="1">
        <f t="array" aca="1" ref="B31:S31" ca="1">INDEX('3.เตรียมฐานข้อมูลผู้รับบริการ'!$A$6:$R$9419,MATCH('4. สุ่มข้อมูล ตามจำนวน'!A31,'3.เตรียมฐานข้อมูลผู้รับบริการ'!$T$6:$T$9419,0),{1,2,3,4,5,6,7,8,9,10,11,12,13,14,15,16,17,18})</f>
        <v>89</v>
      </c>
      <c r="C31" s="19">
        <f ca="1"/>
        <v>0</v>
      </c>
      <c r="D31" s="19">
        <f ca="1"/>
        <v>0</v>
      </c>
      <c r="E31" s="19">
        <f ca="1"/>
        <v>0</v>
      </c>
      <c r="F31" s="19">
        <f ca="1"/>
        <v>0</v>
      </c>
      <c r="G31" s="19">
        <f ca="1"/>
        <v>0</v>
      </c>
      <c r="H31" s="19">
        <f ca="1"/>
        <v>0</v>
      </c>
      <c r="I31" s="19">
        <f ca="1"/>
        <v>0</v>
      </c>
      <c r="J31" s="19">
        <f ca="1"/>
        <v>0</v>
      </c>
      <c r="K31" s="19">
        <f ca="1"/>
        <v>0</v>
      </c>
      <c r="L31" s="19">
        <f ca="1"/>
        <v>0</v>
      </c>
      <c r="M31" s="19">
        <f ca="1"/>
        <v>0</v>
      </c>
      <c r="N31" s="19">
        <f ca="1"/>
        <v>0</v>
      </c>
      <c r="O31" s="19">
        <f ca="1"/>
        <v>0</v>
      </c>
      <c r="P31" s="19">
        <f ca="1"/>
        <v>0</v>
      </c>
      <c r="Q31" s="19">
        <f ca="1"/>
        <v>0</v>
      </c>
      <c r="R31" s="19">
        <f ca="1"/>
        <v>0</v>
      </c>
      <c r="S31" s="19">
        <f ca="1"/>
        <v>0</v>
      </c>
    </row>
    <row r="32" spans="1:19">
      <c r="A32" s="19">
        <v>27</v>
      </c>
      <c r="B32" s="19" cm="1">
        <f t="array" aca="1" ref="B32:S32" ca="1">INDEX('3.เตรียมฐานข้อมูลผู้รับบริการ'!$A$6:$R$9419,MATCH('4. สุ่มข้อมูล ตามจำนวน'!A32,'3.เตรียมฐานข้อมูลผู้รับบริการ'!$T$6:$T$9419,0),{1,2,3,4,5,6,7,8,9,10,11,12,13,14,15,16,17,18})</f>
        <v>97</v>
      </c>
      <c r="C32" s="19">
        <f ca="1"/>
        <v>0</v>
      </c>
      <c r="D32" s="19">
        <f ca="1"/>
        <v>0</v>
      </c>
      <c r="E32" s="19">
        <f ca="1"/>
        <v>0</v>
      </c>
      <c r="F32" s="19">
        <f ca="1"/>
        <v>0</v>
      </c>
      <c r="G32" s="19">
        <f ca="1"/>
        <v>0</v>
      </c>
      <c r="H32" s="19">
        <f ca="1"/>
        <v>0</v>
      </c>
      <c r="I32" s="19">
        <f ca="1"/>
        <v>0</v>
      </c>
      <c r="J32" s="19">
        <f ca="1"/>
        <v>0</v>
      </c>
      <c r="K32" s="19">
        <f ca="1"/>
        <v>0</v>
      </c>
      <c r="L32" s="19">
        <f ca="1"/>
        <v>0</v>
      </c>
      <c r="M32" s="19">
        <f ca="1"/>
        <v>0</v>
      </c>
      <c r="N32" s="19">
        <f ca="1"/>
        <v>0</v>
      </c>
      <c r="O32" s="19">
        <f ca="1"/>
        <v>0</v>
      </c>
      <c r="P32" s="19">
        <f ca="1"/>
        <v>0</v>
      </c>
      <c r="Q32" s="19">
        <f ca="1"/>
        <v>0</v>
      </c>
      <c r="R32" s="19">
        <f ca="1"/>
        <v>0</v>
      </c>
      <c r="S32" s="19">
        <f ca="1"/>
        <v>0</v>
      </c>
    </row>
    <row r="33" spans="1:19">
      <c r="A33" s="72">
        <v>28</v>
      </c>
      <c r="B33" s="19" cm="1">
        <f t="array" aca="1" ref="B33:S33" ca="1">INDEX('3.เตรียมฐานข้อมูลผู้รับบริการ'!$A$6:$R$9419,MATCH('4. สุ่มข้อมูล ตามจำนวน'!A33,'3.เตรียมฐานข้อมูลผู้รับบริการ'!$T$6:$T$9419,0),{1,2,3,4,5,6,7,8,9,10,11,12,13,14,15,16,17,18})</f>
        <v>17</v>
      </c>
      <c r="C33" s="19">
        <f ca="1"/>
        <v>0</v>
      </c>
      <c r="D33" s="19">
        <f ca="1"/>
        <v>0</v>
      </c>
      <c r="E33" s="19">
        <f ca="1"/>
        <v>0</v>
      </c>
      <c r="F33" s="19">
        <f ca="1"/>
        <v>0</v>
      </c>
      <c r="G33" s="19">
        <f ca="1"/>
        <v>0</v>
      </c>
      <c r="H33" s="19">
        <f ca="1"/>
        <v>0</v>
      </c>
      <c r="I33" s="19">
        <f ca="1"/>
        <v>0</v>
      </c>
      <c r="J33" s="19">
        <f ca="1"/>
        <v>0</v>
      </c>
      <c r="K33" s="19">
        <f ca="1"/>
        <v>0</v>
      </c>
      <c r="L33" s="19">
        <f ca="1"/>
        <v>0</v>
      </c>
      <c r="M33" s="19">
        <f ca="1"/>
        <v>0</v>
      </c>
      <c r="N33" s="19">
        <f ca="1"/>
        <v>0</v>
      </c>
      <c r="O33" s="19">
        <f ca="1"/>
        <v>0</v>
      </c>
      <c r="P33" s="19">
        <f ca="1"/>
        <v>0</v>
      </c>
      <c r="Q33" s="19">
        <f ca="1"/>
        <v>0</v>
      </c>
      <c r="R33" s="19">
        <f ca="1"/>
        <v>0</v>
      </c>
      <c r="S33" s="19">
        <f ca="1"/>
        <v>0</v>
      </c>
    </row>
    <row r="34" spans="1:19">
      <c r="A34" s="19">
        <v>29</v>
      </c>
      <c r="B34" s="19" cm="1">
        <f t="array" aca="1" ref="B34:S34" ca="1">INDEX('3.เตรียมฐานข้อมูลผู้รับบริการ'!$A$6:$R$9419,MATCH('4. สุ่มข้อมูล ตามจำนวน'!A34,'3.เตรียมฐานข้อมูลผู้รับบริการ'!$T$6:$T$9419,0),{1,2,3,4,5,6,7,8,9,10,11,12,13,14,15,16,17,18})</f>
        <v>30</v>
      </c>
      <c r="C34" s="19">
        <f ca="1"/>
        <v>0</v>
      </c>
      <c r="D34" s="19">
        <f ca="1"/>
        <v>0</v>
      </c>
      <c r="E34" s="19">
        <f ca="1"/>
        <v>0</v>
      </c>
      <c r="F34" s="19">
        <f ca="1"/>
        <v>0</v>
      </c>
      <c r="G34" s="19">
        <f ca="1"/>
        <v>0</v>
      </c>
      <c r="H34" s="19">
        <f ca="1"/>
        <v>0</v>
      </c>
      <c r="I34" s="19">
        <f ca="1"/>
        <v>0</v>
      </c>
      <c r="J34" s="19">
        <f ca="1"/>
        <v>0</v>
      </c>
      <c r="K34" s="19">
        <f ca="1"/>
        <v>0</v>
      </c>
      <c r="L34" s="19">
        <f ca="1"/>
        <v>0</v>
      </c>
      <c r="M34" s="19">
        <f ca="1"/>
        <v>0</v>
      </c>
      <c r="N34" s="19">
        <f ca="1"/>
        <v>0</v>
      </c>
      <c r="O34" s="19">
        <f ca="1"/>
        <v>0</v>
      </c>
      <c r="P34" s="19">
        <f ca="1"/>
        <v>0</v>
      </c>
      <c r="Q34" s="19">
        <f ca="1"/>
        <v>0</v>
      </c>
      <c r="R34" s="19">
        <f ca="1"/>
        <v>0</v>
      </c>
      <c r="S34" s="19">
        <f ca="1"/>
        <v>0</v>
      </c>
    </row>
    <row r="35" spans="1:19">
      <c r="A35" s="19">
        <v>30</v>
      </c>
      <c r="B35" s="19" cm="1">
        <f t="array" aca="1" ref="B35:S35" ca="1">INDEX('3.เตรียมฐานข้อมูลผู้รับบริการ'!$A$6:$R$9419,MATCH('4. สุ่มข้อมูล ตามจำนวน'!A35,'3.เตรียมฐานข้อมูลผู้รับบริการ'!$T$6:$T$9419,0),{1,2,3,4,5,6,7,8,9,10,11,12,13,14,15,16,17,18})</f>
        <v>46</v>
      </c>
      <c r="C35" s="19">
        <f ca="1"/>
        <v>0</v>
      </c>
      <c r="D35" s="19">
        <f ca="1"/>
        <v>0</v>
      </c>
      <c r="E35" s="19">
        <f ca="1"/>
        <v>0</v>
      </c>
      <c r="F35" s="19">
        <f ca="1"/>
        <v>0</v>
      </c>
      <c r="G35" s="19">
        <f ca="1"/>
        <v>0</v>
      </c>
      <c r="H35" s="19">
        <f ca="1"/>
        <v>0</v>
      </c>
      <c r="I35" s="19">
        <f ca="1"/>
        <v>0</v>
      </c>
      <c r="J35" s="19">
        <f ca="1"/>
        <v>0</v>
      </c>
      <c r="K35" s="19">
        <f ca="1"/>
        <v>0</v>
      </c>
      <c r="L35" s="19">
        <f ca="1"/>
        <v>0</v>
      </c>
      <c r="M35" s="19">
        <f ca="1"/>
        <v>0</v>
      </c>
      <c r="N35" s="19">
        <f ca="1"/>
        <v>0</v>
      </c>
      <c r="O35" s="19">
        <f ca="1"/>
        <v>0</v>
      </c>
      <c r="P35" s="19">
        <f ca="1"/>
        <v>0</v>
      </c>
      <c r="Q35" s="19">
        <f ca="1"/>
        <v>0</v>
      </c>
      <c r="R35" s="19">
        <f ca="1"/>
        <v>0</v>
      </c>
      <c r="S35" s="19">
        <f ca="1"/>
        <v>0</v>
      </c>
    </row>
  </sheetData>
  <autoFilter ref="B1:B34" xr:uid="{ABBC02F9-0069-4694-9128-FED8915EADF4}"/>
  <conditionalFormatting sqref="B6:C35">
    <cfRule type="duplicateValues" dxfId="1" priority="8"/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0"/>
  <sheetViews>
    <sheetView topLeftCell="A4" zoomScale="80" zoomScaleNormal="80" workbookViewId="0">
      <pane ySplit="6" topLeftCell="A10" activePane="bottomLeft" state="frozen"/>
      <selection activeCell="A4" sqref="A4"/>
      <selection pane="bottomLeft" activeCell="U39" sqref="U39"/>
    </sheetView>
  </sheetViews>
  <sheetFormatPr defaultColWidth="9.140625" defaultRowHeight="22.5"/>
  <cols>
    <col min="1" max="1" width="7.7109375" style="1" customWidth="1"/>
    <col min="2" max="2" width="12.7109375" style="1" customWidth="1"/>
    <col min="3" max="3" width="25.140625" style="1" customWidth="1"/>
    <col min="4" max="4" width="21.5703125" style="1" customWidth="1"/>
    <col min="5" max="5" width="28.85546875" style="1" bestFit="1" customWidth="1"/>
    <col min="6" max="9" width="21" style="1" customWidth="1"/>
    <col min="10" max="10" width="25.42578125" style="1" customWidth="1"/>
    <col min="11" max="12" width="21" style="1" customWidth="1"/>
    <col min="13" max="13" width="20.140625" style="1" hidden="1" customWidth="1"/>
    <col min="14" max="14" width="18.140625" style="1" hidden="1" customWidth="1"/>
    <col min="15" max="15" width="17.28515625" style="1" hidden="1" customWidth="1"/>
    <col min="16" max="16" width="27.7109375" style="1" hidden="1" customWidth="1"/>
    <col min="17" max="17" width="23.7109375" style="1" hidden="1" customWidth="1"/>
    <col min="18" max="18" width="34.5703125" style="1" customWidth="1"/>
    <col min="19" max="19" width="29" style="1" customWidth="1"/>
    <col min="20" max="20" width="31.7109375" style="1" customWidth="1"/>
    <col min="21" max="21" width="28.7109375" style="1" customWidth="1"/>
    <col min="22" max="22" width="34.42578125" style="1" customWidth="1"/>
    <col min="23" max="23" width="30.7109375" style="1" customWidth="1"/>
    <col min="24" max="24" width="29.5703125" style="1" customWidth="1"/>
    <col min="25" max="25" width="35.28515625" style="1" customWidth="1"/>
    <col min="26" max="26" width="33.140625" style="1" customWidth="1"/>
    <col min="27" max="27" width="31.42578125" style="1" customWidth="1"/>
    <col min="28" max="29" width="9.140625" style="1" customWidth="1"/>
    <col min="30" max="16384" width="9.140625" style="1"/>
  </cols>
  <sheetData>
    <row r="1" spans="1:27" s="78" customFormat="1" ht="23.25">
      <c r="A1" s="76" t="s">
        <v>190</v>
      </c>
      <c r="B1" s="77"/>
    </row>
    <row r="2" spans="1:27" ht="23.25">
      <c r="A2" s="74"/>
      <c r="B2" s="75"/>
    </row>
    <row r="3" spans="1:27" ht="23.25">
      <c r="A3" s="74"/>
      <c r="B3" s="35" t="s">
        <v>382</v>
      </c>
    </row>
    <row r="4" spans="1:27">
      <c r="A4" s="13"/>
      <c r="B4" s="35" t="s">
        <v>383</v>
      </c>
      <c r="C4" s="13"/>
      <c r="D4" s="13"/>
      <c r="E4" s="13"/>
      <c r="M4" s="13"/>
      <c r="N4" s="13"/>
      <c r="O4" s="13"/>
      <c r="P4" s="13"/>
      <c r="Q4" s="13"/>
      <c r="R4" s="13"/>
      <c r="S4" s="13"/>
    </row>
    <row r="5" spans="1:27" ht="23.25" thickBot="1">
      <c r="A5" s="13"/>
      <c r="B5" s="35"/>
      <c r="C5" s="13"/>
      <c r="D5" s="13"/>
      <c r="E5" s="13"/>
      <c r="M5" s="13"/>
      <c r="N5" s="13"/>
      <c r="O5" s="13"/>
      <c r="P5" s="13"/>
      <c r="Q5" s="13"/>
      <c r="R5" s="13"/>
      <c r="S5" s="13"/>
      <c r="W5" s="79"/>
      <c r="X5" s="80"/>
    </row>
    <row r="6" spans="1:27" ht="28.5" customHeight="1" thickBot="1">
      <c r="A6" s="209" t="s">
        <v>204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1"/>
      <c r="T6" s="222" t="s">
        <v>203</v>
      </c>
      <c r="U6" s="223"/>
      <c r="V6" s="223"/>
      <c r="W6" s="223"/>
      <c r="X6" s="223"/>
      <c r="Y6" s="223"/>
      <c r="Z6" s="223"/>
      <c r="AA6" s="224"/>
    </row>
    <row r="7" spans="1:27" ht="24" customHeight="1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4"/>
      <c r="T7" s="231" t="s">
        <v>57</v>
      </c>
      <c r="U7" s="227" t="s">
        <v>196</v>
      </c>
      <c r="V7" s="228"/>
      <c r="W7" s="225" t="s">
        <v>197</v>
      </c>
      <c r="X7" s="218" t="s">
        <v>201</v>
      </c>
      <c r="Y7" s="219"/>
      <c r="Z7" s="218" t="s">
        <v>200</v>
      </c>
      <c r="AA7" s="219"/>
    </row>
    <row r="8" spans="1:27" ht="24" customHeight="1" thickBot="1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7"/>
      <c r="T8" s="232"/>
      <c r="U8" s="229"/>
      <c r="V8" s="230"/>
      <c r="W8" s="226"/>
      <c r="X8" s="220"/>
      <c r="Y8" s="221"/>
      <c r="Z8" s="220"/>
      <c r="AA8" s="221"/>
    </row>
    <row r="9" spans="1:27" ht="48" customHeight="1" thickBot="1">
      <c r="A9" s="54" t="s">
        <v>2</v>
      </c>
      <c r="B9" s="55" t="s">
        <v>3</v>
      </c>
      <c r="C9" s="55" t="s">
        <v>407</v>
      </c>
      <c r="D9" s="55" t="s">
        <v>53</v>
      </c>
      <c r="E9" s="55" t="s">
        <v>408</v>
      </c>
      <c r="F9" s="55" t="s">
        <v>433</v>
      </c>
      <c r="G9" s="55" t="s">
        <v>434</v>
      </c>
      <c r="H9" s="55" t="s">
        <v>435</v>
      </c>
      <c r="I9" s="55" t="s">
        <v>436</v>
      </c>
      <c r="J9" s="55" t="s">
        <v>437</v>
      </c>
      <c r="K9" s="55" t="s">
        <v>438</v>
      </c>
      <c r="L9" s="55" t="s">
        <v>439</v>
      </c>
      <c r="M9" s="55" t="s">
        <v>409</v>
      </c>
      <c r="N9" s="55" t="s">
        <v>410</v>
      </c>
      <c r="O9" s="55" t="s">
        <v>411</v>
      </c>
      <c r="P9" s="55" t="s">
        <v>412</v>
      </c>
      <c r="Q9" s="55" t="s">
        <v>413</v>
      </c>
      <c r="R9" s="56" t="s">
        <v>414</v>
      </c>
      <c r="S9" s="56" t="s">
        <v>415</v>
      </c>
      <c r="T9" s="48" t="s">
        <v>193</v>
      </c>
      <c r="U9" s="61" t="s">
        <v>194</v>
      </c>
      <c r="V9" s="60" t="s">
        <v>202</v>
      </c>
      <c r="W9" s="62" t="s">
        <v>195</v>
      </c>
      <c r="X9" s="67" t="s">
        <v>198</v>
      </c>
      <c r="Y9" s="60" t="s">
        <v>58</v>
      </c>
      <c r="Z9" s="68" t="s">
        <v>199</v>
      </c>
      <c r="AA9" s="60" t="s">
        <v>58</v>
      </c>
    </row>
    <row r="10" spans="1:27" ht="23.25">
      <c r="A10" s="81">
        <v>1</v>
      </c>
      <c r="B10" s="81"/>
      <c r="C10" s="81"/>
      <c r="D10" s="82"/>
      <c r="E10" s="81"/>
      <c r="F10" s="83"/>
      <c r="G10" s="83"/>
      <c r="H10" s="83"/>
      <c r="I10" s="83"/>
      <c r="J10" s="83"/>
      <c r="K10" s="83"/>
      <c r="L10" s="83"/>
      <c r="M10" s="81"/>
      <c r="N10" s="81"/>
      <c r="O10" s="81"/>
      <c r="P10" s="81"/>
      <c r="Q10" s="81"/>
      <c r="R10" s="81"/>
      <c r="S10" s="84"/>
      <c r="T10" s="49"/>
      <c r="U10" s="65"/>
      <c r="V10" s="22"/>
      <c r="W10" s="49"/>
      <c r="X10" s="63"/>
      <c r="Y10" s="22"/>
      <c r="Z10" s="65"/>
      <c r="AA10" s="22"/>
    </row>
    <row r="11" spans="1:27">
      <c r="A11" s="81">
        <v>2</v>
      </c>
      <c r="B11" s="82"/>
      <c r="C11" s="82"/>
      <c r="D11" s="82"/>
      <c r="E11" s="82"/>
      <c r="F11" s="85"/>
      <c r="G11" s="85"/>
      <c r="H11" s="85"/>
      <c r="I11" s="85"/>
      <c r="J11" s="85"/>
      <c r="K11" s="85"/>
      <c r="L11" s="85"/>
      <c r="M11" s="82"/>
      <c r="N11" s="82"/>
      <c r="O11" s="82"/>
      <c r="P11" s="82"/>
      <c r="Q11" s="82"/>
      <c r="R11" s="82"/>
      <c r="S11" s="86"/>
      <c r="T11" s="50"/>
      <c r="U11" s="66"/>
      <c r="V11" s="14"/>
      <c r="W11" s="50"/>
      <c r="X11" s="64"/>
      <c r="Y11" s="14"/>
      <c r="Z11" s="66"/>
      <c r="AA11" s="14"/>
    </row>
    <row r="12" spans="1:27">
      <c r="A12" s="81">
        <v>3</v>
      </c>
      <c r="B12" s="82"/>
      <c r="C12" s="82"/>
      <c r="D12" s="82"/>
      <c r="E12" s="82"/>
      <c r="F12" s="85"/>
      <c r="G12" s="85"/>
      <c r="H12" s="85"/>
      <c r="I12" s="85"/>
      <c r="J12" s="85"/>
      <c r="K12" s="85"/>
      <c r="L12" s="85"/>
      <c r="M12" s="82"/>
      <c r="N12" s="82"/>
      <c r="O12" s="82"/>
      <c r="P12" s="82"/>
      <c r="Q12" s="82"/>
      <c r="R12" s="82"/>
      <c r="S12" s="86"/>
      <c r="T12" s="50"/>
      <c r="U12" s="66"/>
      <c r="V12" s="14"/>
      <c r="W12" s="50"/>
      <c r="X12" s="64"/>
      <c r="Y12" s="14"/>
      <c r="Z12" s="66"/>
      <c r="AA12" s="14"/>
    </row>
    <row r="13" spans="1:27">
      <c r="A13" s="81">
        <v>4</v>
      </c>
      <c r="B13" s="82"/>
      <c r="C13" s="82"/>
      <c r="D13" s="82"/>
      <c r="E13" s="82"/>
      <c r="F13" s="85"/>
      <c r="G13" s="85"/>
      <c r="H13" s="85"/>
      <c r="I13" s="85"/>
      <c r="J13" s="85"/>
      <c r="K13" s="85"/>
      <c r="L13" s="85"/>
      <c r="M13" s="82"/>
      <c r="N13" s="82"/>
      <c r="O13" s="82"/>
      <c r="P13" s="82"/>
      <c r="Q13" s="82"/>
      <c r="R13" s="82"/>
      <c r="S13" s="86"/>
      <c r="T13" s="50"/>
      <c r="U13" s="66"/>
      <c r="V13" s="14"/>
      <c r="W13" s="50"/>
      <c r="X13" s="64"/>
      <c r="Y13" s="14"/>
      <c r="Z13" s="66"/>
      <c r="AA13" s="14"/>
    </row>
    <row r="14" spans="1:27">
      <c r="A14" s="81">
        <v>5</v>
      </c>
      <c r="B14" s="82"/>
      <c r="C14" s="82"/>
      <c r="D14" s="82"/>
      <c r="E14" s="82"/>
      <c r="F14" s="85"/>
      <c r="G14" s="85"/>
      <c r="H14" s="85"/>
      <c r="I14" s="85"/>
      <c r="J14" s="85"/>
      <c r="K14" s="85"/>
      <c r="L14" s="85"/>
      <c r="M14" s="82"/>
      <c r="N14" s="82"/>
      <c r="O14" s="82"/>
      <c r="P14" s="82"/>
      <c r="Q14" s="82"/>
      <c r="R14" s="82"/>
      <c r="S14" s="86"/>
      <c r="T14" s="50"/>
      <c r="U14" s="66"/>
      <c r="V14" s="14"/>
      <c r="W14" s="50"/>
      <c r="X14" s="64"/>
      <c r="Y14" s="14"/>
      <c r="Z14" s="66"/>
      <c r="AA14" s="14"/>
    </row>
    <row r="15" spans="1:27">
      <c r="A15" s="81">
        <v>6</v>
      </c>
      <c r="B15" s="82"/>
      <c r="C15" s="82"/>
      <c r="D15" s="82"/>
      <c r="E15" s="82"/>
      <c r="F15" s="85"/>
      <c r="G15" s="85"/>
      <c r="H15" s="85"/>
      <c r="I15" s="85"/>
      <c r="J15" s="85"/>
      <c r="K15" s="85"/>
      <c r="L15" s="85"/>
      <c r="M15" s="82"/>
      <c r="N15" s="82"/>
      <c r="O15" s="82"/>
      <c r="P15" s="82"/>
      <c r="Q15" s="82"/>
      <c r="R15" s="82"/>
      <c r="S15" s="86"/>
      <c r="T15" s="50"/>
      <c r="U15" s="66"/>
      <c r="V15" s="14"/>
      <c r="W15" s="50"/>
      <c r="X15" s="64"/>
      <c r="Y15" s="14"/>
      <c r="Z15" s="66"/>
      <c r="AA15" s="14"/>
    </row>
    <row r="16" spans="1:27">
      <c r="A16" s="81">
        <v>7</v>
      </c>
      <c r="B16" s="82"/>
      <c r="C16" s="82"/>
      <c r="D16" s="82"/>
      <c r="E16" s="82"/>
      <c r="F16" s="85"/>
      <c r="G16" s="85"/>
      <c r="H16" s="85"/>
      <c r="I16" s="85"/>
      <c r="J16" s="85"/>
      <c r="K16" s="85"/>
      <c r="L16" s="85"/>
      <c r="M16" s="82"/>
      <c r="N16" s="82"/>
      <c r="O16" s="82"/>
      <c r="P16" s="82"/>
      <c r="Q16" s="82"/>
      <c r="R16" s="82"/>
      <c r="S16" s="86"/>
      <c r="T16" s="50"/>
      <c r="U16" s="66"/>
      <c r="V16" s="14"/>
      <c r="W16" s="50"/>
      <c r="X16" s="64"/>
      <c r="Y16" s="14"/>
      <c r="Z16" s="66"/>
      <c r="AA16" s="14"/>
    </row>
    <row r="17" spans="1:27">
      <c r="A17" s="81">
        <v>8</v>
      </c>
      <c r="B17" s="82"/>
      <c r="C17" s="82"/>
      <c r="D17" s="82"/>
      <c r="E17" s="82"/>
      <c r="F17" s="85"/>
      <c r="G17" s="85"/>
      <c r="H17" s="85"/>
      <c r="I17" s="85"/>
      <c r="J17" s="85"/>
      <c r="K17" s="85"/>
      <c r="L17" s="85"/>
      <c r="M17" s="82"/>
      <c r="N17" s="82"/>
      <c r="O17" s="82"/>
      <c r="P17" s="82"/>
      <c r="Q17" s="82"/>
      <c r="R17" s="82"/>
      <c r="S17" s="86"/>
      <c r="T17" s="50"/>
      <c r="U17" s="66"/>
      <c r="V17" s="14"/>
      <c r="W17" s="50"/>
      <c r="X17" s="64"/>
      <c r="Y17" s="14"/>
      <c r="Z17" s="66"/>
      <c r="AA17" s="14"/>
    </row>
    <row r="18" spans="1:27">
      <c r="A18" s="81">
        <v>9</v>
      </c>
      <c r="B18" s="82"/>
      <c r="C18" s="82"/>
      <c r="D18" s="82"/>
      <c r="E18" s="82"/>
      <c r="F18" s="85"/>
      <c r="G18" s="85"/>
      <c r="H18" s="85"/>
      <c r="I18" s="85"/>
      <c r="J18" s="85"/>
      <c r="K18" s="85"/>
      <c r="L18" s="85"/>
      <c r="M18" s="82"/>
      <c r="N18" s="82"/>
      <c r="O18" s="82"/>
      <c r="P18" s="82"/>
      <c r="Q18" s="82"/>
      <c r="R18" s="82"/>
      <c r="S18" s="86"/>
      <c r="T18" s="50"/>
      <c r="U18" s="66"/>
      <c r="V18" s="14"/>
      <c r="W18" s="50"/>
      <c r="X18" s="64"/>
      <c r="Y18" s="14"/>
      <c r="Z18" s="66"/>
      <c r="AA18" s="14"/>
    </row>
    <row r="19" spans="1:27">
      <c r="A19" s="81">
        <v>10</v>
      </c>
      <c r="B19" s="82"/>
      <c r="C19" s="82"/>
      <c r="D19" s="82"/>
      <c r="E19" s="82"/>
      <c r="F19" s="85"/>
      <c r="G19" s="85"/>
      <c r="H19" s="85"/>
      <c r="I19" s="85"/>
      <c r="J19" s="85"/>
      <c r="K19" s="85"/>
      <c r="L19" s="85"/>
      <c r="M19" s="82"/>
      <c r="N19" s="82"/>
      <c r="O19" s="82"/>
      <c r="P19" s="82"/>
      <c r="Q19" s="82"/>
      <c r="R19" s="82"/>
      <c r="S19" s="86"/>
      <c r="T19" s="50"/>
      <c r="U19" s="66"/>
      <c r="V19" s="14"/>
      <c r="W19" s="50"/>
      <c r="X19" s="64"/>
      <c r="Y19" s="14"/>
      <c r="Z19" s="66"/>
      <c r="AA19" s="14"/>
    </row>
    <row r="20" spans="1:27">
      <c r="A20" s="81">
        <v>11</v>
      </c>
      <c r="B20" s="82"/>
      <c r="C20" s="82"/>
      <c r="D20" s="82"/>
      <c r="E20" s="82"/>
      <c r="F20" s="85"/>
      <c r="G20" s="85"/>
      <c r="H20" s="85"/>
      <c r="I20" s="85"/>
      <c r="J20" s="85"/>
      <c r="K20" s="85"/>
      <c r="L20" s="85"/>
      <c r="M20" s="82"/>
      <c r="N20" s="82"/>
      <c r="O20" s="82"/>
      <c r="P20" s="82"/>
      <c r="Q20" s="82"/>
      <c r="R20" s="82"/>
      <c r="S20" s="86"/>
      <c r="T20" s="50"/>
      <c r="U20" s="66"/>
      <c r="V20" s="14"/>
      <c r="W20" s="50"/>
      <c r="X20" s="64"/>
      <c r="Y20" s="14"/>
      <c r="Z20" s="66"/>
      <c r="AA20" s="14"/>
    </row>
    <row r="21" spans="1:27">
      <c r="A21" s="81">
        <v>12</v>
      </c>
      <c r="B21" s="82"/>
      <c r="C21" s="82"/>
      <c r="D21" s="82"/>
      <c r="E21" s="82"/>
      <c r="F21" s="85"/>
      <c r="G21" s="85"/>
      <c r="H21" s="85"/>
      <c r="I21" s="85"/>
      <c r="J21" s="85"/>
      <c r="K21" s="85"/>
      <c r="L21" s="85"/>
      <c r="M21" s="82"/>
      <c r="N21" s="82"/>
      <c r="O21" s="82"/>
      <c r="P21" s="82"/>
      <c r="Q21" s="82"/>
      <c r="R21" s="82"/>
      <c r="S21" s="86"/>
      <c r="T21" s="50"/>
      <c r="U21" s="66"/>
      <c r="V21" s="14"/>
      <c r="W21" s="50"/>
      <c r="X21" s="64"/>
      <c r="Y21" s="14"/>
      <c r="Z21" s="66"/>
      <c r="AA21" s="14"/>
    </row>
    <row r="22" spans="1:27">
      <c r="A22" s="81">
        <v>13</v>
      </c>
      <c r="B22" s="82"/>
      <c r="C22" s="82"/>
      <c r="D22" s="82"/>
      <c r="E22" s="82"/>
      <c r="F22" s="85"/>
      <c r="G22" s="85"/>
      <c r="H22" s="85"/>
      <c r="I22" s="85"/>
      <c r="J22" s="85"/>
      <c r="K22" s="85"/>
      <c r="L22" s="85"/>
      <c r="M22" s="82"/>
      <c r="N22" s="82"/>
      <c r="O22" s="82"/>
      <c r="P22" s="82"/>
      <c r="Q22" s="82"/>
      <c r="R22" s="82"/>
      <c r="S22" s="86"/>
      <c r="T22" s="50"/>
      <c r="U22" s="66"/>
      <c r="V22" s="14"/>
      <c r="W22" s="50"/>
      <c r="X22" s="64"/>
      <c r="Y22" s="14"/>
      <c r="Z22" s="66"/>
      <c r="AA22" s="14"/>
    </row>
    <row r="23" spans="1:27">
      <c r="A23" s="81">
        <v>14</v>
      </c>
      <c r="B23" s="82"/>
      <c r="C23" s="82"/>
      <c r="D23" s="82"/>
      <c r="E23" s="82"/>
      <c r="F23" s="85"/>
      <c r="G23" s="85"/>
      <c r="H23" s="85"/>
      <c r="I23" s="85"/>
      <c r="J23" s="85"/>
      <c r="K23" s="85"/>
      <c r="L23" s="85"/>
      <c r="M23" s="82"/>
      <c r="N23" s="82"/>
      <c r="O23" s="82"/>
      <c r="P23" s="82"/>
      <c r="Q23" s="82"/>
      <c r="R23" s="82"/>
      <c r="S23" s="86"/>
      <c r="T23" s="50"/>
      <c r="U23" s="66"/>
      <c r="V23" s="14"/>
      <c r="W23" s="50"/>
      <c r="X23" s="64"/>
      <c r="Y23" s="14"/>
      <c r="Z23" s="66"/>
      <c r="AA23" s="14"/>
    </row>
    <row r="24" spans="1:27">
      <c r="A24" s="81">
        <v>15</v>
      </c>
      <c r="B24" s="82"/>
      <c r="C24" s="82"/>
      <c r="D24" s="82"/>
      <c r="E24" s="82"/>
      <c r="F24" s="85"/>
      <c r="G24" s="85"/>
      <c r="H24" s="85"/>
      <c r="I24" s="85"/>
      <c r="J24" s="85"/>
      <c r="K24" s="85"/>
      <c r="L24" s="85"/>
      <c r="M24" s="82"/>
      <c r="N24" s="82"/>
      <c r="O24" s="82"/>
      <c r="P24" s="82"/>
      <c r="Q24" s="82"/>
      <c r="R24" s="82"/>
      <c r="S24" s="86"/>
      <c r="T24" s="50"/>
      <c r="U24" s="66"/>
      <c r="V24" s="14"/>
      <c r="W24" s="50"/>
      <c r="X24" s="64"/>
      <c r="Y24" s="14"/>
      <c r="Z24" s="66"/>
      <c r="AA24" s="14"/>
    </row>
    <row r="25" spans="1:27">
      <c r="A25" s="81">
        <v>16</v>
      </c>
      <c r="B25" s="82"/>
      <c r="C25" s="82"/>
      <c r="D25" s="82"/>
      <c r="E25" s="82"/>
      <c r="F25" s="85"/>
      <c r="G25" s="85"/>
      <c r="H25" s="85"/>
      <c r="I25" s="85"/>
      <c r="J25" s="85"/>
      <c r="K25" s="85"/>
      <c r="L25" s="85"/>
      <c r="M25" s="82"/>
      <c r="N25" s="82"/>
      <c r="O25" s="82"/>
      <c r="P25" s="82"/>
      <c r="Q25" s="82"/>
      <c r="R25" s="82"/>
      <c r="S25" s="86"/>
      <c r="T25" s="50"/>
      <c r="U25" s="66"/>
      <c r="V25" s="14"/>
      <c r="W25" s="50"/>
      <c r="X25" s="64"/>
      <c r="Y25" s="14"/>
      <c r="Z25" s="66"/>
      <c r="AA25" s="14"/>
    </row>
    <row r="26" spans="1:27">
      <c r="A26" s="81">
        <v>17</v>
      </c>
      <c r="B26" s="82"/>
      <c r="C26" s="82"/>
      <c r="D26" s="82"/>
      <c r="E26" s="82"/>
      <c r="F26" s="85"/>
      <c r="G26" s="85"/>
      <c r="H26" s="85"/>
      <c r="I26" s="85"/>
      <c r="J26" s="85"/>
      <c r="K26" s="85"/>
      <c r="L26" s="85"/>
      <c r="M26" s="82"/>
      <c r="N26" s="82"/>
      <c r="O26" s="82"/>
      <c r="P26" s="82"/>
      <c r="Q26" s="82"/>
      <c r="R26" s="82"/>
      <c r="S26" s="86"/>
      <c r="T26" s="50"/>
      <c r="U26" s="66"/>
      <c r="V26" s="14"/>
      <c r="W26" s="50"/>
      <c r="X26" s="64"/>
      <c r="Y26" s="14"/>
      <c r="Z26" s="66"/>
      <c r="AA26" s="14"/>
    </row>
    <row r="27" spans="1:27">
      <c r="A27" s="81">
        <v>18</v>
      </c>
      <c r="B27" s="82"/>
      <c r="C27" s="82"/>
      <c r="D27" s="82"/>
      <c r="E27" s="82"/>
      <c r="F27" s="85"/>
      <c r="G27" s="85"/>
      <c r="H27" s="85"/>
      <c r="I27" s="85"/>
      <c r="J27" s="85"/>
      <c r="K27" s="85"/>
      <c r="L27" s="85"/>
      <c r="M27" s="82"/>
      <c r="N27" s="82"/>
      <c r="O27" s="82"/>
      <c r="P27" s="82"/>
      <c r="Q27" s="82"/>
      <c r="R27" s="82"/>
      <c r="S27" s="86"/>
      <c r="T27" s="50"/>
      <c r="U27" s="66"/>
      <c r="V27" s="14"/>
      <c r="W27" s="50"/>
      <c r="X27" s="64"/>
      <c r="Y27" s="14"/>
      <c r="Z27" s="66"/>
      <c r="AA27" s="14"/>
    </row>
    <row r="28" spans="1:27">
      <c r="A28" s="81">
        <v>19</v>
      </c>
      <c r="B28" s="82"/>
      <c r="C28" s="82"/>
      <c r="D28" s="82"/>
      <c r="E28" s="82"/>
      <c r="F28" s="85"/>
      <c r="G28" s="85"/>
      <c r="H28" s="85"/>
      <c r="I28" s="85"/>
      <c r="J28" s="85"/>
      <c r="K28" s="85"/>
      <c r="L28" s="85"/>
      <c r="M28" s="82"/>
      <c r="N28" s="82"/>
      <c r="O28" s="82"/>
      <c r="P28" s="82"/>
      <c r="Q28" s="82"/>
      <c r="R28" s="82"/>
      <c r="S28" s="86"/>
      <c r="T28" s="50"/>
      <c r="U28" s="66"/>
      <c r="V28" s="14"/>
      <c r="W28" s="50"/>
      <c r="X28" s="64"/>
      <c r="Y28" s="14"/>
      <c r="Z28" s="66"/>
      <c r="AA28" s="14"/>
    </row>
    <row r="29" spans="1:27">
      <c r="A29" s="81">
        <v>20</v>
      </c>
      <c r="B29" s="82"/>
      <c r="C29" s="82"/>
      <c r="D29" s="82"/>
      <c r="E29" s="82"/>
      <c r="F29" s="85"/>
      <c r="G29" s="85"/>
      <c r="H29" s="85"/>
      <c r="I29" s="85"/>
      <c r="J29" s="85"/>
      <c r="K29" s="85"/>
      <c r="L29" s="85"/>
      <c r="M29" s="82"/>
      <c r="N29" s="82"/>
      <c r="O29" s="82"/>
      <c r="P29" s="82"/>
      <c r="Q29" s="82"/>
      <c r="R29" s="82"/>
      <c r="S29" s="86"/>
      <c r="T29" s="50"/>
      <c r="U29" s="66"/>
      <c r="V29" s="14"/>
      <c r="W29" s="50"/>
      <c r="X29" s="64"/>
      <c r="Y29" s="14"/>
      <c r="Z29" s="66"/>
      <c r="AA29" s="14"/>
    </row>
    <row r="30" spans="1:27">
      <c r="A30" s="81">
        <v>21</v>
      </c>
      <c r="B30" s="82"/>
      <c r="C30" s="82"/>
      <c r="D30" s="82"/>
      <c r="E30" s="82"/>
      <c r="F30" s="85"/>
      <c r="G30" s="85"/>
      <c r="H30" s="85"/>
      <c r="I30" s="85"/>
      <c r="J30" s="85"/>
      <c r="K30" s="85"/>
      <c r="L30" s="85"/>
      <c r="M30" s="82"/>
      <c r="N30" s="82"/>
      <c r="O30" s="82"/>
      <c r="P30" s="82"/>
      <c r="Q30" s="82"/>
      <c r="R30" s="82"/>
      <c r="S30" s="86"/>
      <c r="T30" s="50"/>
      <c r="U30" s="66"/>
      <c r="V30" s="14"/>
      <c r="W30" s="50"/>
      <c r="X30" s="64"/>
      <c r="Y30" s="14"/>
      <c r="Z30" s="66"/>
      <c r="AA30" s="14"/>
    </row>
    <row r="31" spans="1:27">
      <c r="A31" s="81">
        <v>22</v>
      </c>
      <c r="B31" s="82"/>
      <c r="C31" s="82"/>
      <c r="D31" s="82"/>
      <c r="E31" s="82"/>
      <c r="F31" s="85"/>
      <c r="G31" s="85"/>
      <c r="H31" s="85"/>
      <c r="I31" s="85"/>
      <c r="J31" s="85"/>
      <c r="K31" s="85"/>
      <c r="L31" s="85"/>
      <c r="M31" s="82"/>
      <c r="N31" s="82"/>
      <c r="O31" s="82"/>
      <c r="P31" s="82"/>
      <c r="Q31" s="82"/>
      <c r="R31" s="82"/>
      <c r="S31" s="86"/>
      <c r="T31" s="50"/>
      <c r="U31" s="66"/>
      <c r="V31" s="14"/>
      <c r="W31" s="50"/>
      <c r="X31" s="64"/>
      <c r="Y31" s="14"/>
      <c r="Z31" s="66"/>
      <c r="AA31" s="14"/>
    </row>
    <row r="32" spans="1:27">
      <c r="A32" s="81">
        <v>23</v>
      </c>
      <c r="B32" s="82"/>
      <c r="C32" s="82"/>
      <c r="D32" s="82"/>
      <c r="E32" s="82"/>
      <c r="F32" s="85"/>
      <c r="G32" s="85"/>
      <c r="H32" s="85"/>
      <c r="I32" s="85"/>
      <c r="J32" s="85"/>
      <c r="K32" s="85"/>
      <c r="L32" s="85"/>
      <c r="M32" s="82"/>
      <c r="N32" s="82"/>
      <c r="O32" s="82"/>
      <c r="P32" s="82"/>
      <c r="Q32" s="82"/>
      <c r="R32" s="82"/>
      <c r="S32" s="86"/>
      <c r="T32" s="50"/>
      <c r="U32" s="66"/>
      <c r="V32" s="14"/>
      <c r="W32" s="50"/>
      <c r="X32" s="64"/>
      <c r="Y32" s="14"/>
      <c r="Z32" s="66"/>
      <c r="AA32" s="14"/>
    </row>
    <row r="33" spans="1:27">
      <c r="A33" s="81">
        <v>24</v>
      </c>
      <c r="B33" s="82"/>
      <c r="C33" s="82"/>
      <c r="D33" s="82"/>
      <c r="E33" s="82"/>
      <c r="F33" s="85"/>
      <c r="G33" s="85"/>
      <c r="H33" s="85"/>
      <c r="I33" s="85"/>
      <c r="J33" s="85"/>
      <c r="K33" s="85"/>
      <c r="L33" s="85"/>
      <c r="M33" s="82"/>
      <c r="N33" s="82"/>
      <c r="O33" s="82"/>
      <c r="P33" s="82"/>
      <c r="Q33" s="82"/>
      <c r="R33" s="82"/>
      <c r="S33" s="86"/>
      <c r="T33" s="50"/>
      <c r="U33" s="66"/>
      <c r="V33" s="14"/>
      <c r="W33" s="50"/>
      <c r="X33" s="64"/>
      <c r="Y33" s="14"/>
      <c r="Z33" s="66"/>
      <c r="AA33" s="14"/>
    </row>
    <row r="34" spans="1:27">
      <c r="A34" s="81">
        <v>25</v>
      </c>
      <c r="B34" s="82"/>
      <c r="C34" s="82"/>
      <c r="D34" s="82"/>
      <c r="E34" s="82"/>
      <c r="F34" s="85"/>
      <c r="G34" s="85"/>
      <c r="H34" s="85"/>
      <c r="I34" s="85"/>
      <c r="J34" s="85"/>
      <c r="K34" s="85"/>
      <c r="L34" s="85"/>
      <c r="M34" s="82"/>
      <c r="N34" s="82"/>
      <c r="O34" s="82"/>
      <c r="P34" s="82"/>
      <c r="Q34" s="82"/>
      <c r="R34" s="82"/>
      <c r="S34" s="86"/>
      <c r="T34" s="50"/>
      <c r="U34" s="66"/>
      <c r="V34" s="14"/>
      <c r="W34" s="50"/>
      <c r="X34" s="64"/>
      <c r="Y34" s="14"/>
      <c r="Z34" s="66"/>
      <c r="AA34" s="14"/>
    </row>
    <row r="35" spans="1:27">
      <c r="A35" s="81">
        <v>26</v>
      </c>
      <c r="B35" s="82"/>
      <c r="C35" s="82"/>
      <c r="D35" s="82"/>
      <c r="E35" s="82"/>
      <c r="F35" s="85"/>
      <c r="G35" s="85"/>
      <c r="H35" s="85"/>
      <c r="I35" s="85"/>
      <c r="J35" s="85"/>
      <c r="K35" s="85"/>
      <c r="L35" s="85"/>
      <c r="M35" s="82"/>
      <c r="N35" s="82"/>
      <c r="O35" s="82"/>
      <c r="P35" s="82"/>
      <c r="Q35" s="82"/>
      <c r="R35" s="82"/>
      <c r="S35" s="86"/>
      <c r="T35" s="50"/>
      <c r="U35" s="66"/>
      <c r="V35" s="14"/>
      <c r="W35" s="50"/>
      <c r="X35" s="64"/>
      <c r="Y35" s="14"/>
      <c r="Z35" s="66"/>
      <c r="AA35" s="14"/>
    </row>
    <row r="36" spans="1:27">
      <c r="A36" s="81">
        <v>27</v>
      </c>
      <c r="B36" s="82"/>
      <c r="C36" s="82"/>
      <c r="D36" s="82"/>
      <c r="E36" s="82"/>
      <c r="F36" s="85"/>
      <c r="G36" s="85"/>
      <c r="H36" s="85"/>
      <c r="I36" s="85"/>
      <c r="J36" s="85"/>
      <c r="K36" s="85"/>
      <c r="L36" s="85"/>
      <c r="M36" s="82"/>
      <c r="N36" s="82"/>
      <c r="O36" s="82"/>
      <c r="P36" s="82"/>
      <c r="Q36" s="82"/>
      <c r="R36" s="82"/>
      <c r="S36" s="86"/>
      <c r="T36" s="50"/>
      <c r="U36" s="66"/>
      <c r="V36" s="14"/>
      <c r="W36" s="50"/>
      <c r="X36" s="64"/>
      <c r="Y36" s="14"/>
      <c r="Z36" s="66"/>
      <c r="AA36" s="14"/>
    </row>
    <row r="37" spans="1:27">
      <c r="A37" s="81">
        <v>28</v>
      </c>
      <c r="B37" s="82"/>
      <c r="C37" s="82"/>
      <c r="D37" s="82"/>
      <c r="E37" s="82"/>
      <c r="F37" s="85"/>
      <c r="G37" s="85"/>
      <c r="H37" s="85"/>
      <c r="I37" s="85"/>
      <c r="J37" s="85"/>
      <c r="K37" s="85"/>
      <c r="L37" s="85"/>
      <c r="M37" s="82"/>
      <c r="N37" s="82"/>
      <c r="O37" s="82"/>
      <c r="P37" s="82"/>
      <c r="Q37" s="82"/>
      <c r="R37" s="82"/>
      <c r="S37" s="86"/>
      <c r="T37" s="50"/>
      <c r="U37" s="66"/>
      <c r="V37" s="14"/>
      <c r="W37" s="50"/>
      <c r="X37" s="64"/>
      <c r="Y37" s="14"/>
      <c r="Z37" s="66"/>
      <c r="AA37" s="14"/>
    </row>
    <row r="38" spans="1:27">
      <c r="A38" s="81">
        <v>29</v>
      </c>
      <c r="B38" s="82"/>
      <c r="C38" s="82"/>
      <c r="D38" s="82"/>
      <c r="E38" s="82"/>
      <c r="F38" s="85"/>
      <c r="G38" s="85"/>
      <c r="H38" s="85"/>
      <c r="I38" s="85"/>
      <c r="J38" s="85"/>
      <c r="K38" s="85"/>
      <c r="L38" s="85"/>
      <c r="M38" s="82"/>
      <c r="N38" s="82"/>
      <c r="O38" s="82"/>
      <c r="P38" s="82"/>
      <c r="Q38" s="82"/>
      <c r="R38" s="82"/>
      <c r="S38" s="86"/>
      <c r="T38" s="50"/>
      <c r="U38" s="66"/>
      <c r="V38" s="14"/>
      <c r="W38" s="50"/>
      <c r="X38" s="64"/>
      <c r="Y38" s="14"/>
      <c r="Z38" s="66"/>
      <c r="AA38" s="14"/>
    </row>
    <row r="39" spans="1:27" ht="23.25" thickBot="1">
      <c r="A39" s="81">
        <v>30</v>
      </c>
      <c r="B39" s="82"/>
      <c r="C39" s="82"/>
      <c r="D39" s="82"/>
      <c r="E39" s="82"/>
      <c r="F39" s="85"/>
      <c r="G39" s="85"/>
      <c r="H39" s="85"/>
      <c r="I39" s="85"/>
      <c r="J39" s="85"/>
      <c r="K39" s="85"/>
      <c r="L39" s="85"/>
      <c r="M39" s="82"/>
      <c r="N39" s="82"/>
      <c r="O39" s="82"/>
      <c r="P39" s="82"/>
      <c r="Q39" s="82"/>
      <c r="R39" s="82"/>
      <c r="S39" s="86"/>
      <c r="T39" s="58"/>
      <c r="U39" s="66"/>
      <c r="V39" s="14"/>
      <c r="W39" s="50"/>
      <c r="X39" s="64"/>
      <c r="Y39" s="14"/>
      <c r="Z39" s="66"/>
      <c r="AA39" s="14"/>
    </row>
    <row r="40" spans="1:27" ht="24" thickBot="1">
      <c r="T40" s="59">
        <f>SUM(T10:T39)</f>
        <v>0</v>
      </c>
      <c r="U40" s="69">
        <f>SUM(U10:U39)</f>
        <v>0</v>
      </c>
      <c r="V40" s="70"/>
      <c r="W40" s="59">
        <f>SUM(W10:W39)</f>
        <v>0</v>
      </c>
      <c r="X40" s="69">
        <f>SUM(X10:X39)</f>
        <v>0</v>
      </c>
      <c r="Y40" s="70"/>
      <c r="Z40" s="69">
        <f>SUM(Z10:Z39)</f>
        <v>0</v>
      </c>
      <c r="AA40" s="70"/>
    </row>
  </sheetData>
  <autoFilter ref="A9:AA39" xr:uid="{00000000-0001-0000-0600-000000000000}"/>
  <mergeCells count="7">
    <mergeCell ref="A6:S8"/>
    <mergeCell ref="X7:Y8"/>
    <mergeCell ref="T6:AA6"/>
    <mergeCell ref="Z7:AA8"/>
    <mergeCell ref="W7:W8"/>
    <mergeCell ref="U7:V8"/>
    <mergeCell ref="T7:T8"/>
  </mergeCells>
  <conditionalFormatting sqref="B10:B39">
    <cfRule type="duplicateValues" dxfId="0" priority="9"/>
  </conditionalFormatting>
  <dataValidations count="1">
    <dataValidation type="list" allowBlank="1" showInputMessage="1" showErrorMessage="1" sqref="W10:X39 Z10:Z39 U10:U39 T10:T39" xr:uid="{00000000-0002-0000-0600-000000000000}">
      <formula1>"1,0"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S39"/>
  <sheetViews>
    <sheetView zoomScale="73" zoomScaleNormal="73" workbookViewId="0">
      <selection activeCell="S14" sqref="S14"/>
    </sheetView>
  </sheetViews>
  <sheetFormatPr defaultColWidth="9" defaultRowHeight="22.5"/>
  <cols>
    <col min="1" max="1" width="9.28515625" style="93" customWidth="1"/>
    <col min="2" max="2" width="34.85546875" style="93" bestFit="1" customWidth="1"/>
    <col min="3" max="3" width="24.5703125" style="93" customWidth="1"/>
    <col min="4" max="4" width="39.5703125" style="94" customWidth="1"/>
    <col min="5" max="5" width="39.85546875" style="94" customWidth="1"/>
    <col min="6" max="6" width="38.42578125" style="94" customWidth="1"/>
    <col min="7" max="7" width="25.5703125" style="94" customWidth="1"/>
    <col min="8" max="8" width="35" style="93" customWidth="1"/>
    <col min="9" max="9" width="31.85546875" style="93" customWidth="1"/>
    <col min="10" max="10" width="23.42578125" style="93" customWidth="1"/>
    <col min="11" max="11" width="38.140625" style="93" customWidth="1"/>
    <col min="12" max="12" width="21.85546875" style="95" customWidth="1"/>
    <col min="13" max="13" width="23.85546875" style="93" customWidth="1"/>
    <col min="14" max="14" width="24.5703125" style="95" customWidth="1"/>
    <col min="15" max="15" width="18.5703125" style="93" customWidth="1"/>
    <col min="16" max="16" width="25.28515625" style="95" customWidth="1"/>
    <col min="17" max="17" width="25.140625" style="93" customWidth="1"/>
    <col min="18" max="18" width="25.140625" style="95" customWidth="1"/>
    <col min="19" max="19" width="23.42578125" style="95" customWidth="1"/>
    <col min="20" max="16384" width="9" style="96"/>
  </cols>
  <sheetData>
    <row r="1" spans="1:19" s="91" customFormat="1">
      <c r="A1" s="87" t="s">
        <v>189</v>
      </c>
      <c r="B1" s="88"/>
      <c r="C1" s="88"/>
      <c r="D1" s="89"/>
      <c r="E1" s="89"/>
      <c r="F1" s="89"/>
      <c r="G1" s="89"/>
      <c r="H1" s="88"/>
      <c r="I1" s="88"/>
      <c r="J1" s="88"/>
      <c r="K1" s="88"/>
      <c r="L1" s="90"/>
      <c r="M1" s="88"/>
      <c r="N1" s="90"/>
      <c r="O1" s="88"/>
      <c r="P1" s="90"/>
      <c r="Q1" s="88"/>
      <c r="R1" s="90"/>
      <c r="S1" s="90"/>
    </row>
    <row r="2" spans="1:19" ht="23.25" thickBot="1">
      <c r="A2" s="92"/>
    </row>
    <row r="3" spans="1:19" ht="24" thickBot="1">
      <c r="A3" s="97" t="s">
        <v>205</v>
      </c>
      <c r="B3" s="98"/>
      <c r="C3" s="98"/>
      <c r="D3" s="250" t="s">
        <v>215</v>
      </c>
      <c r="E3" s="251"/>
      <c r="F3" s="252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19" ht="24" thickBot="1">
      <c r="A4" s="97" t="s">
        <v>209</v>
      </c>
      <c r="D4" s="253" t="s">
        <v>9</v>
      </c>
      <c r="E4" s="254"/>
      <c r="F4" s="255"/>
      <c r="G4" s="99"/>
      <c r="H4" s="98"/>
      <c r="I4" s="98"/>
      <c r="J4" s="100"/>
      <c r="L4" s="101"/>
      <c r="M4" s="100"/>
      <c r="N4" s="101"/>
      <c r="O4" s="100"/>
      <c r="P4" s="101"/>
      <c r="Q4" s="100"/>
      <c r="R4" s="101"/>
      <c r="S4" s="101"/>
    </row>
    <row r="5" spans="1:19" ht="24" thickBot="1">
      <c r="A5" s="97" t="s">
        <v>210</v>
      </c>
      <c r="B5" s="100"/>
      <c r="C5" s="100"/>
      <c r="D5" s="253"/>
      <c r="E5" s="254"/>
      <c r="F5" s="255"/>
      <c r="G5" s="98"/>
      <c r="H5" s="98"/>
      <c r="I5" s="98"/>
      <c r="J5" s="100"/>
      <c r="L5" s="101"/>
      <c r="M5" s="100"/>
      <c r="N5" s="101"/>
      <c r="O5" s="100"/>
      <c r="P5" s="101"/>
      <c r="Q5" s="100"/>
      <c r="R5" s="101"/>
      <c r="S5" s="101"/>
    </row>
    <row r="6" spans="1:19" ht="24" thickBot="1">
      <c r="A6" s="97" t="s">
        <v>206</v>
      </c>
      <c r="B6" s="100"/>
      <c r="C6" s="100"/>
      <c r="D6" s="253"/>
      <c r="E6" s="254"/>
      <c r="F6" s="255"/>
      <c r="G6" s="98"/>
      <c r="H6" s="102"/>
      <c r="I6" s="102"/>
      <c r="L6" s="101"/>
      <c r="M6" s="100"/>
      <c r="N6" s="101"/>
      <c r="O6" s="100"/>
      <c r="P6" s="101"/>
      <c r="Q6" s="100"/>
      <c r="R6" s="101"/>
      <c r="S6" s="101"/>
    </row>
    <row r="7" spans="1:19" ht="24" thickBot="1">
      <c r="A7" s="97" t="s">
        <v>207</v>
      </c>
      <c r="B7" s="97"/>
      <c r="C7" s="97"/>
      <c r="D7" s="243"/>
      <c r="E7" s="244"/>
      <c r="F7" s="245"/>
      <c r="G7" s="246" t="s">
        <v>208</v>
      </c>
      <c r="H7" s="247"/>
      <c r="I7" s="103"/>
      <c r="J7" s="100"/>
      <c r="K7" s="96"/>
      <c r="L7" s="101"/>
      <c r="M7" s="100"/>
      <c r="N7" s="101"/>
      <c r="O7" s="100"/>
      <c r="P7" s="101"/>
      <c r="Q7" s="100"/>
      <c r="R7" s="101"/>
      <c r="S7" s="101"/>
    </row>
    <row r="8" spans="1:19" ht="24" thickBot="1">
      <c r="A8" s="97"/>
      <c r="B8" s="97"/>
      <c r="C8" s="97"/>
      <c r="D8" s="104"/>
      <c r="E8" s="104"/>
      <c r="F8" s="104"/>
      <c r="G8" s="97"/>
      <c r="H8" s="105"/>
      <c r="I8" s="105"/>
      <c r="J8" s="100"/>
      <c r="K8" s="96"/>
      <c r="L8" s="101"/>
      <c r="M8" s="100"/>
      <c r="N8" s="101"/>
      <c r="O8" s="100"/>
      <c r="P8" s="101"/>
      <c r="Q8" s="100"/>
      <c r="R8" s="101"/>
      <c r="S8" s="101"/>
    </row>
    <row r="9" spans="1:19" ht="36.75" customHeight="1" thickBot="1">
      <c r="A9" s="105"/>
      <c r="B9" s="106"/>
      <c r="C9" s="106"/>
      <c r="D9" s="268" t="s">
        <v>10</v>
      </c>
      <c r="E9" s="269"/>
      <c r="F9" s="262" t="s">
        <v>403</v>
      </c>
      <c r="G9" s="263"/>
      <c r="H9" s="238" t="s">
        <v>7</v>
      </c>
      <c r="I9" s="239"/>
      <c r="J9" s="260" t="s">
        <v>11</v>
      </c>
      <c r="K9" s="261"/>
      <c r="L9" s="261"/>
      <c r="M9" s="261"/>
      <c r="N9" s="258" t="s">
        <v>400</v>
      </c>
      <c r="O9" s="256" t="s">
        <v>401</v>
      </c>
      <c r="P9" s="248" t="s">
        <v>5</v>
      </c>
      <c r="Q9" s="96"/>
      <c r="R9" s="96"/>
      <c r="S9" s="96"/>
    </row>
    <row r="10" spans="1:19" ht="33.75" customHeight="1" thickBot="1">
      <c r="A10" s="105"/>
      <c r="B10" s="106"/>
      <c r="C10" s="106"/>
      <c r="D10" s="270" t="s">
        <v>6</v>
      </c>
      <c r="E10" s="271"/>
      <c r="F10" s="264" t="s">
        <v>12</v>
      </c>
      <c r="G10" s="265"/>
      <c r="H10" s="240" t="s">
        <v>13</v>
      </c>
      <c r="I10" s="241"/>
      <c r="J10" s="242" t="s">
        <v>14</v>
      </c>
      <c r="K10" s="242"/>
      <c r="L10" s="266" t="s">
        <v>15</v>
      </c>
      <c r="M10" s="267"/>
      <c r="N10" s="259"/>
      <c r="O10" s="257"/>
      <c r="P10" s="249"/>
      <c r="Q10" s="96"/>
      <c r="R10" s="96"/>
      <c r="S10" s="96"/>
    </row>
    <row r="11" spans="1:19" s="120" customFormat="1" ht="202.5" customHeight="1" thickBot="1">
      <c r="A11" s="107" t="s">
        <v>1</v>
      </c>
      <c r="B11" s="108" t="s">
        <v>16</v>
      </c>
      <c r="C11" s="109" t="s">
        <v>375</v>
      </c>
      <c r="D11" s="110" t="s">
        <v>372</v>
      </c>
      <c r="E11" s="111" t="s">
        <v>402</v>
      </c>
      <c r="F11" s="112" t="s">
        <v>395</v>
      </c>
      <c r="G11" s="113" t="s">
        <v>381</v>
      </c>
      <c r="H11" s="114" t="s">
        <v>373</v>
      </c>
      <c r="I11" s="115" t="s">
        <v>374</v>
      </c>
      <c r="J11" s="116" t="s">
        <v>396</v>
      </c>
      <c r="K11" s="117" t="s">
        <v>397</v>
      </c>
      <c r="L11" s="118" t="s">
        <v>398</v>
      </c>
      <c r="M11" s="119" t="s">
        <v>399</v>
      </c>
      <c r="N11" s="259"/>
      <c r="O11" s="277"/>
      <c r="P11" s="249"/>
    </row>
    <row r="12" spans="1:19" s="131" customFormat="1">
      <c r="A12" s="121">
        <v>1</v>
      </c>
      <c r="B12" s="122"/>
      <c r="C12" s="123"/>
      <c r="D12" s="124"/>
      <c r="E12" s="125" t="e">
        <f>D12/C12</f>
        <v>#DIV/0!</v>
      </c>
      <c r="F12" s="124"/>
      <c r="G12" s="126" t="e">
        <f>F12/C12</f>
        <v>#DIV/0!</v>
      </c>
      <c r="H12" s="127"/>
      <c r="I12" s="128" t="e">
        <f>H12/C12</f>
        <v>#DIV/0!</v>
      </c>
      <c r="J12" s="127"/>
      <c r="K12" s="129" t="e">
        <f>J12/C12</f>
        <v>#DIV/0!</v>
      </c>
      <c r="L12" s="127"/>
      <c r="M12" s="272" t="e">
        <f>L12/C12</f>
        <v>#DIV/0!</v>
      </c>
      <c r="N12" s="275" t="e">
        <f>IF(E12=0,"",IF(E12="","",(($K12+$M12)/2)))</f>
        <v>#DIV/0!</v>
      </c>
      <c r="O12" s="278" t="str">
        <f>IF($C12=0,"",IF($C12="","",($E12+$G12+$I12+$N12)/4))</f>
        <v/>
      </c>
      <c r="P12" s="282"/>
    </row>
    <row r="13" spans="1:19" s="131" customFormat="1">
      <c r="A13" s="132">
        <v>2</v>
      </c>
      <c r="B13" s="133"/>
      <c r="C13" s="134"/>
      <c r="D13" s="135"/>
      <c r="E13" s="136" t="e">
        <f t="shared" ref="E13:E16" si="0">D13/C13</f>
        <v>#DIV/0!</v>
      </c>
      <c r="F13" s="135"/>
      <c r="G13" s="137" t="e">
        <f t="shared" ref="G13:G16" si="1">F13/C13</f>
        <v>#DIV/0!</v>
      </c>
      <c r="H13" s="138"/>
      <c r="I13" s="139" t="e">
        <f t="shared" ref="I13:I16" si="2">H13/C13</f>
        <v>#DIV/0!</v>
      </c>
      <c r="J13" s="138"/>
      <c r="K13" s="140" t="e">
        <f>J13/C13</f>
        <v>#DIV/0!</v>
      </c>
      <c r="L13" s="138"/>
      <c r="M13" s="273" t="e">
        <f t="shared" ref="M13:M16" si="3">L13/C13</f>
        <v>#DIV/0!</v>
      </c>
      <c r="N13" s="130" t="e">
        <f>IF(E13=0,"",IF(E13="","",(($K13+$M13)/2)))</f>
        <v>#DIV/0!</v>
      </c>
      <c r="O13" s="279" t="str">
        <f t="shared" ref="O13:O17" si="4">IF($C13=0,"",IF($C13="","",($E13+$G13+$I13+$N13)/4))</f>
        <v/>
      </c>
      <c r="P13" s="141"/>
    </row>
    <row r="14" spans="1:19" s="131" customFormat="1">
      <c r="A14" s="132">
        <v>3</v>
      </c>
      <c r="B14" s="133"/>
      <c r="C14" s="134"/>
      <c r="D14" s="135"/>
      <c r="E14" s="136" t="e">
        <f t="shared" si="0"/>
        <v>#DIV/0!</v>
      </c>
      <c r="F14" s="135"/>
      <c r="G14" s="137" t="e">
        <f t="shared" si="1"/>
        <v>#DIV/0!</v>
      </c>
      <c r="H14" s="138"/>
      <c r="I14" s="139" t="e">
        <f t="shared" si="2"/>
        <v>#DIV/0!</v>
      </c>
      <c r="J14" s="138"/>
      <c r="K14" s="140" t="e">
        <f t="shared" ref="K14:K16" si="5">J14/C14</f>
        <v>#DIV/0!</v>
      </c>
      <c r="L14" s="138"/>
      <c r="M14" s="273" t="e">
        <f t="shared" si="3"/>
        <v>#DIV/0!</v>
      </c>
      <c r="N14" s="130" t="e">
        <f>IF(E14=0,"",IF(E14="","",(($K14+$M14)/2)))</f>
        <v>#DIV/0!</v>
      </c>
      <c r="O14" s="279" t="str">
        <f t="shared" si="4"/>
        <v/>
      </c>
      <c r="P14" s="141"/>
    </row>
    <row r="15" spans="1:19" s="131" customFormat="1">
      <c r="A15" s="132">
        <v>4</v>
      </c>
      <c r="B15" s="133"/>
      <c r="C15" s="134"/>
      <c r="D15" s="135"/>
      <c r="E15" s="136" t="e">
        <f t="shared" si="0"/>
        <v>#DIV/0!</v>
      </c>
      <c r="F15" s="135"/>
      <c r="G15" s="137" t="e">
        <f t="shared" si="1"/>
        <v>#DIV/0!</v>
      </c>
      <c r="H15" s="138"/>
      <c r="I15" s="139" t="e">
        <f t="shared" si="2"/>
        <v>#DIV/0!</v>
      </c>
      <c r="J15" s="138"/>
      <c r="K15" s="140" t="e">
        <f t="shared" si="5"/>
        <v>#DIV/0!</v>
      </c>
      <c r="L15" s="138"/>
      <c r="M15" s="273" t="e">
        <f t="shared" si="3"/>
        <v>#DIV/0!</v>
      </c>
      <c r="N15" s="130" t="e">
        <f>IF(E15=0,"",IF(E15="","",(($K15+$M15)/2)))</f>
        <v>#DIV/0!</v>
      </c>
      <c r="O15" s="279" t="str">
        <f t="shared" si="4"/>
        <v/>
      </c>
      <c r="P15" s="141"/>
    </row>
    <row r="16" spans="1:19" s="131" customFormat="1">
      <c r="A16" s="142">
        <v>5</v>
      </c>
      <c r="B16" s="143"/>
      <c r="C16" s="144"/>
      <c r="D16" s="145"/>
      <c r="E16" s="146" t="e">
        <f t="shared" si="0"/>
        <v>#DIV/0!</v>
      </c>
      <c r="F16" s="145"/>
      <c r="G16" s="147" t="e">
        <f t="shared" si="1"/>
        <v>#DIV/0!</v>
      </c>
      <c r="H16" s="148"/>
      <c r="I16" s="149" t="e">
        <f t="shared" si="2"/>
        <v>#DIV/0!</v>
      </c>
      <c r="J16" s="148"/>
      <c r="K16" s="150" t="e">
        <f t="shared" si="5"/>
        <v>#DIV/0!</v>
      </c>
      <c r="L16" s="148"/>
      <c r="M16" s="273" t="e">
        <f t="shared" si="3"/>
        <v>#DIV/0!</v>
      </c>
      <c r="N16" s="151" t="e">
        <f>IF(E16=0,"",IF(E16="","",(($K16+$M16)/2)))</f>
        <v>#DIV/0!</v>
      </c>
      <c r="O16" s="280" t="str">
        <f t="shared" si="4"/>
        <v/>
      </c>
      <c r="P16" s="152"/>
    </row>
    <row r="17" spans="1:19" s="131" customFormat="1" ht="23.25" thickBot="1">
      <c r="A17" s="142">
        <v>6</v>
      </c>
      <c r="B17" s="143"/>
      <c r="C17" s="144"/>
      <c r="D17" s="145"/>
      <c r="E17" s="146" t="e">
        <f t="shared" ref="E17" si="6">D17/C17</f>
        <v>#DIV/0!</v>
      </c>
      <c r="F17" s="145"/>
      <c r="G17" s="147" t="e">
        <f t="shared" ref="G17" si="7">F17/C17</f>
        <v>#DIV/0!</v>
      </c>
      <c r="H17" s="148"/>
      <c r="I17" s="149" t="e">
        <f t="shared" ref="I17" si="8">H17/C17</f>
        <v>#DIV/0!</v>
      </c>
      <c r="J17" s="148"/>
      <c r="K17" s="150" t="e">
        <f t="shared" ref="K17" si="9">J17/C17</f>
        <v>#DIV/0!</v>
      </c>
      <c r="L17" s="148"/>
      <c r="M17" s="274" t="e">
        <f>L17/C17</f>
        <v>#DIV/0!</v>
      </c>
      <c r="N17" s="276" t="e">
        <f>IF(E16=0,"",IF(E16="","",(($K17+$M17)/2)))</f>
        <v>#DIV/0!</v>
      </c>
      <c r="O17" s="281" t="str">
        <f t="shared" si="4"/>
        <v/>
      </c>
      <c r="P17" s="283"/>
    </row>
    <row r="18" spans="1:19" s="163" customFormat="1" ht="24" thickBot="1">
      <c r="A18" s="153"/>
      <c r="B18" s="154"/>
      <c r="C18" s="155">
        <f>SUM(C12:C17)</f>
        <v>0</v>
      </c>
      <c r="D18" s="153">
        <f>SUM(D12:D17)</f>
        <v>0</v>
      </c>
      <c r="E18" s="156" t="e">
        <f>D18/C18</f>
        <v>#DIV/0!</v>
      </c>
      <c r="F18" s="153">
        <f>SUM(F12:F17)</f>
        <v>0</v>
      </c>
      <c r="G18" s="157" t="e">
        <f>F18/C18</f>
        <v>#DIV/0!</v>
      </c>
      <c r="H18" s="153">
        <f>SUM(H12:H17)</f>
        <v>0</v>
      </c>
      <c r="I18" s="158" t="e">
        <f>H18/C18</f>
        <v>#DIV/0!</v>
      </c>
      <c r="J18" s="159">
        <f>SUM(J12:J17)</f>
        <v>0</v>
      </c>
      <c r="K18" s="158" t="e">
        <f>J18/C18</f>
        <v>#DIV/0!</v>
      </c>
      <c r="L18" s="159">
        <f>SUM(L12:L17)</f>
        <v>0</v>
      </c>
      <c r="M18" s="160" t="e">
        <f>L18/C18</f>
        <v>#DIV/0!</v>
      </c>
      <c r="N18" s="158" t="str">
        <f>IF($D18=0,"",IF($D18="","",(($K18+$M18)/2)))</f>
        <v/>
      </c>
      <c r="O18" s="161" t="str">
        <f>IF($D18=0,"",IF($D18="","",($E18+$G18+$I18+$N18)/4))</f>
        <v/>
      </c>
      <c r="P18" s="162"/>
    </row>
    <row r="19" spans="1:19">
      <c r="G19" s="96"/>
      <c r="H19" s="96"/>
      <c r="I19" s="96"/>
      <c r="J19" s="96"/>
      <c r="K19" s="96"/>
      <c r="L19" s="96"/>
      <c r="M19" s="96"/>
      <c r="N19" s="96"/>
      <c r="R19" s="164"/>
    </row>
    <row r="20" spans="1:19">
      <c r="D20" s="96"/>
      <c r="E20" s="96"/>
      <c r="F20" s="96"/>
      <c r="G20" s="96"/>
      <c r="H20" s="96"/>
      <c r="I20" s="96"/>
      <c r="J20" s="96"/>
      <c r="O20" s="95"/>
      <c r="P20" s="93"/>
      <c r="Q20" s="96"/>
      <c r="R20" s="96"/>
      <c r="S20" s="96"/>
    </row>
    <row r="21" spans="1:19" ht="26.25" customHeight="1">
      <c r="D21" s="96"/>
      <c r="E21" s="96"/>
      <c r="F21" s="96"/>
      <c r="G21" s="96"/>
      <c r="H21" s="96"/>
      <c r="I21" s="96"/>
      <c r="J21" s="96"/>
      <c r="O21" s="95"/>
      <c r="P21" s="93"/>
      <c r="Q21" s="96"/>
      <c r="R21" s="96"/>
      <c r="S21" s="96"/>
    </row>
    <row r="22" spans="1:19" ht="26.25" customHeight="1">
      <c r="D22" s="165" t="s">
        <v>52</v>
      </c>
      <c r="E22" s="166"/>
      <c r="F22" s="166"/>
      <c r="G22" s="96"/>
      <c r="H22" s="96"/>
      <c r="I22" s="96"/>
      <c r="J22" s="96"/>
      <c r="O22" s="95"/>
      <c r="P22" s="93"/>
      <c r="Q22" s="96"/>
      <c r="R22" s="96"/>
      <c r="S22" s="96"/>
    </row>
    <row r="23" spans="1:19" ht="23.25" thickBot="1">
      <c r="D23" s="166"/>
      <c r="E23" s="166"/>
      <c r="F23" s="166"/>
      <c r="G23" s="96"/>
      <c r="H23" s="96"/>
      <c r="I23" s="96"/>
      <c r="J23" s="96"/>
      <c r="O23" s="95"/>
      <c r="P23" s="93"/>
      <c r="Q23" s="96"/>
      <c r="R23" s="96"/>
      <c r="S23" s="96"/>
    </row>
    <row r="24" spans="1:19" ht="23.25" thickBot="1">
      <c r="D24" s="235" t="s">
        <v>391</v>
      </c>
      <c r="E24" s="236"/>
      <c r="F24" s="237"/>
      <c r="G24" s="96"/>
      <c r="H24" s="96"/>
      <c r="I24" s="96"/>
      <c r="J24" s="96"/>
      <c r="O24" s="95"/>
      <c r="P24" s="93"/>
      <c r="Q24" s="96"/>
      <c r="R24" s="96"/>
      <c r="S24" s="96"/>
    </row>
    <row r="25" spans="1:19">
      <c r="D25" s="167" t="s">
        <v>376</v>
      </c>
      <c r="E25" s="168"/>
      <c r="F25" s="169" t="e">
        <f>$E18</f>
        <v>#DIV/0!</v>
      </c>
      <c r="G25" s="96"/>
      <c r="H25" s="96"/>
      <c r="I25" s="96"/>
      <c r="J25" s="96"/>
      <c r="O25" s="95"/>
      <c r="P25" s="93"/>
      <c r="Q25" s="96"/>
      <c r="R25" s="96"/>
      <c r="S25" s="96"/>
    </row>
    <row r="26" spans="1:19">
      <c r="D26" s="170" t="s">
        <v>377</v>
      </c>
      <c r="E26" s="171"/>
      <c r="F26" s="172" t="e">
        <f>$G18</f>
        <v>#DIV/0!</v>
      </c>
      <c r="G26" s="96"/>
      <c r="H26" s="96"/>
      <c r="I26" s="96"/>
      <c r="J26" s="96"/>
      <c r="O26" s="95"/>
      <c r="P26" s="93"/>
      <c r="Q26" s="96"/>
      <c r="R26" s="96"/>
      <c r="S26" s="96"/>
    </row>
    <row r="27" spans="1:19">
      <c r="D27" s="170" t="s">
        <v>378</v>
      </c>
      <c r="E27" s="171"/>
      <c r="F27" s="169" t="e">
        <f>$I18</f>
        <v>#DIV/0!</v>
      </c>
      <c r="G27" s="96"/>
      <c r="H27" s="96"/>
      <c r="I27" s="96"/>
      <c r="J27" s="96"/>
      <c r="O27" s="95"/>
      <c r="P27" s="93"/>
      <c r="Q27" s="96"/>
      <c r="R27" s="120"/>
      <c r="S27" s="96"/>
    </row>
    <row r="28" spans="1:19">
      <c r="D28" s="173" t="s">
        <v>379</v>
      </c>
      <c r="E28" s="174"/>
      <c r="F28" s="175" t="e">
        <f>$K18</f>
        <v>#DIV/0!</v>
      </c>
      <c r="G28" s="93"/>
      <c r="J28" s="95"/>
      <c r="O28" s="95"/>
      <c r="P28" s="93"/>
      <c r="Q28" s="96"/>
      <c r="R28" s="96"/>
      <c r="S28" s="96"/>
    </row>
    <row r="29" spans="1:19">
      <c r="D29" s="173" t="s">
        <v>380</v>
      </c>
      <c r="E29" s="174"/>
      <c r="F29" s="175" t="e">
        <f>$M18</f>
        <v>#DIV/0!</v>
      </c>
      <c r="G29" s="93"/>
      <c r="J29" s="95"/>
      <c r="O29" s="95"/>
      <c r="P29" s="93"/>
      <c r="Q29" s="96"/>
      <c r="R29" s="96"/>
      <c r="S29" s="96"/>
    </row>
    <row r="30" spans="1:19">
      <c r="D30" s="176" t="s">
        <v>19</v>
      </c>
      <c r="E30" s="177"/>
      <c r="F30" s="178" t="str">
        <f>$N18</f>
        <v/>
      </c>
    </row>
    <row r="31" spans="1:19" ht="23.25" thickBot="1">
      <c r="D31" s="179" t="s">
        <v>20</v>
      </c>
      <c r="E31" s="180"/>
      <c r="F31" s="181" t="str">
        <f>$O18</f>
        <v/>
      </c>
    </row>
    <row r="32" spans="1:19" ht="23.25" thickBot="1">
      <c r="D32" s="182"/>
      <c r="E32" s="182"/>
      <c r="F32" s="182"/>
    </row>
    <row r="33" spans="4:6" ht="23.25" thickBot="1">
      <c r="D33" s="233" t="s">
        <v>418</v>
      </c>
      <c r="E33" s="234"/>
      <c r="F33" s="182"/>
    </row>
    <row r="34" spans="4:6" ht="23.25" thickBot="1">
      <c r="D34" s="183" t="s">
        <v>419</v>
      </c>
      <c r="E34" s="184" t="s">
        <v>420</v>
      </c>
      <c r="F34" s="96"/>
    </row>
    <row r="35" spans="4:6">
      <c r="D35" s="185" t="s">
        <v>421</v>
      </c>
      <c r="E35" s="186" t="s">
        <v>422</v>
      </c>
    </row>
    <row r="36" spans="4:6">
      <c r="D36" s="185" t="s">
        <v>423</v>
      </c>
      <c r="E36" s="186" t="s">
        <v>424</v>
      </c>
    </row>
    <row r="37" spans="4:6">
      <c r="D37" s="185" t="s">
        <v>425</v>
      </c>
      <c r="E37" s="186" t="s">
        <v>426</v>
      </c>
    </row>
    <row r="38" spans="4:6">
      <c r="D38" s="185" t="s">
        <v>427</v>
      </c>
      <c r="E38" s="186" t="s">
        <v>428</v>
      </c>
    </row>
    <row r="39" spans="4:6" ht="23.25" thickBot="1">
      <c r="D39" s="187" t="s">
        <v>429</v>
      </c>
      <c r="E39" s="188" t="s">
        <v>430</v>
      </c>
    </row>
  </sheetData>
  <mergeCells count="20">
    <mergeCell ref="D7:F7"/>
    <mergeCell ref="G7:H7"/>
    <mergeCell ref="P9:P11"/>
    <mergeCell ref="D3:F3"/>
    <mergeCell ref="D4:F4"/>
    <mergeCell ref="D5:F5"/>
    <mergeCell ref="D6:F6"/>
    <mergeCell ref="O9:O11"/>
    <mergeCell ref="N9:N11"/>
    <mergeCell ref="J9:M9"/>
    <mergeCell ref="F9:G9"/>
    <mergeCell ref="F10:G10"/>
    <mergeCell ref="L10:M10"/>
    <mergeCell ref="D9:E9"/>
    <mergeCell ref="D10:E10"/>
    <mergeCell ref="D33:E33"/>
    <mergeCell ref="D24:F24"/>
    <mergeCell ref="H9:I9"/>
    <mergeCell ref="H10:I10"/>
    <mergeCell ref="J10:K10"/>
  </mergeCells>
  <pageMargins left="0.7" right="0.7" top="0.75" bottom="0.75" header="0.3" footer="0.3"/>
  <pageSetup paperSize="9" orientation="portrait" horizontalDpi="200" verticalDpi="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700-000000000000}">
          <x14:formula1>
            <xm:f>Sheet2!$P$2:$P$4</xm:f>
          </x14:formula1>
          <xm:sqref>D7</xm:sqref>
        </x14:dataValidation>
        <x14:dataValidation type="list" allowBlank="1" showInputMessage="1" showErrorMessage="1" xr:uid="{00000000-0002-0000-0700-000001000000}">
          <x14:formula1>
            <xm:f>Sheet2!$G$2:$G$16</xm:f>
          </x14:formula1>
          <xm:sqref>D4</xm:sqref>
        </x14:dataValidation>
        <x14:dataValidation type="list" allowBlank="1" showInputMessage="1" showErrorMessage="1" xr:uid="{00000000-0002-0000-0700-000002000000}">
          <x14:formula1>
            <xm:f>Sheet2!$N$2:$N$6</xm:f>
          </x14:formula1>
          <xm:sqref>D3:F3</xm:sqref>
        </x14:dataValidation>
        <x14:dataValidation type="list" allowBlank="1" showInputMessage="1" showErrorMessage="1" xr:uid="{00000000-0002-0000-0700-000003000000}">
          <x14:formula1>
            <xm:f>Sheet2!$G$2:$G$93</xm:f>
          </x14:formula1>
          <xm:sqref>D5:F5</xm:sqref>
        </x14:dataValidation>
        <x14:dataValidation type="list" allowBlank="1" showInputMessage="1" showErrorMessage="1" xr:uid="{00000000-0002-0000-0700-000004000000}">
          <x14:formula1>
            <xm:f>Sheet2!$A$1:$A$9</xm:f>
          </x14:formula1>
          <xm:sqref>B12:B17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93"/>
  <sheetViews>
    <sheetView workbookViewId="0">
      <selection activeCell="G17" sqref="G17:G93"/>
    </sheetView>
  </sheetViews>
  <sheetFormatPr defaultColWidth="8.85546875" defaultRowHeight="15"/>
  <sheetData>
    <row r="1" spans="1:24">
      <c r="A1" t="s">
        <v>17</v>
      </c>
      <c r="G1" s="8" t="s">
        <v>37</v>
      </c>
      <c r="P1" t="s">
        <v>39</v>
      </c>
      <c r="R1" t="s">
        <v>40</v>
      </c>
    </row>
    <row r="2" spans="1:24">
      <c r="A2" t="s">
        <v>21</v>
      </c>
      <c r="G2" s="8" t="s">
        <v>9</v>
      </c>
      <c r="N2" t="s">
        <v>211</v>
      </c>
      <c r="P2" t="s">
        <v>45</v>
      </c>
      <c r="R2" t="s">
        <v>41</v>
      </c>
    </row>
    <row r="3" spans="1:24">
      <c r="A3" t="s">
        <v>22</v>
      </c>
      <c r="G3" s="8" t="s">
        <v>38</v>
      </c>
      <c r="N3" t="s">
        <v>212</v>
      </c>
      <c r="P3" t="s">
        <v>46</v>
      </c>
      <c r="R3" t="s">
        <v>42</v>
      </c>
      <c r="T3" t="s">
        <v>352</v>
      </c>
      <c r="V3" t="s">
        <v>362</v>
      </c>
      <c r="W3" t="s">
        <v>233</v>
      </c>
      <c r="X3" t="s">
        <v>301</v>
      </c>
    </row>
    <row r="4" spans="1:24">
      <c r="A4" t="s">
        <v>18</v>
      </c>
      <c r="G4" s="5" t="s">
        <v>24</v>
      </c>
      <c r="N4" t="s">
        <v>213</v>
      </c>
      <c r="P4" t="s">
        <v>47</v>
      </c>
      <c r="R4" t="s">
        <v>43</v>
      </c>
      <c r="T4" t="s">
        <v>352</v>
      </c>
      <c r="V4" t="s">
        <v>362</v>
      </c>
      <c r="W4" t="s">
        <v>227</v>
      </c>
      <c r="X4" t="s">
        <v>295</v>
      </c>
    </row>
    <row r="5" spans="1:24">
      <c r="A5" t="s">
        <v>23</v>
      </c>
      <c r="G5" s="5" t="s">
        <v>25</v>
      </c>
      <c r="N5" t="s">
        <v>214</v>
      </c>
      <c r="R5" t="s">
        <v>44</v>
      </c>
      <c r="T5" t="s">
        <v>352</v>
      </c>
      <c r="V5" t="s">
        <v>362</v>
      </c>
      <c r="W5" t="s">
        <v>217</v>
      </c>
      <c r="X5" t="s">
        <v>285</v>
      </c>
    </row>
    <row r="6" spans="1:24">
      <c r="A6" t="s">
        <v>48</v>
      </c>
      <c r="G6" s="5" t="s">
        <v>26</v>
      </c>
      <c r="N6" t="s">
        <v>215</v>
      </c>
      <c r="P6" t="str" cm="1">
        <f t="array" ref="P6:P8">TEXT(P2:P4,"####")</f>
        <v>2565</v>
      </c>
      <c r="T6" t="s">
        <v>352</v>
      </c>
      <c r="V6" t="s">
        <v>362</v>
      </c>
      <c r="W6" t="s">
        <v>230</v>
      </c>
      <c r="X6" t="s">
        <v>298</v>
      </c>
    </row>
    <row r="7" spans="1:24">
      <c r="A7" t="s">
        <v>49</v>
      </c>
      <c r="G7" s="5" t="s">
        <v>27</v>
      </c>
      <c r="P7" t="str">
        <v>2566</v>
      </c>
      <c r="T7" t="s">
        <v>352</v>
      </c>
      <c r="V7" t="s">
        <v>362</v>
      </c>
      <c r="W7" t="s">
        <v>283</v>
      </c>
      <c r="X7" t="s">
        <v>351</v>
      </c>
    </row>
    <row r="8" spans="1:24">
      <c r="A8" t="s">
        <v>50</v>
      </c>
      <c r="G8" s="5" t="s">
        <v>28</v>
      </c>
      <c r="P8" t="str">
        <v>2567</v>
      </c>
      <c r="T8" t="s">
        <v>352</v>
      </c>
      <c r="V8" t="s">
        <v>362</v>
      </c>
      <c r="W8" t="s">
        <v>275</v>
      </c>
      <c r="X8" t="s">
        <v>343</v>
      </c>
    </row>
    <row r="9" spans="1:24">
      <c r="A9" t="s">
        <v>51</v>
      </c>
      <c r="G9" s="5" t="s">
        <v>29</v>
      </c>
      <c r="T9" t="s">
        <v>352</v>
      </c>
      <c r="V9" t="s">
        <v>362</v>
      </c>
      <c r="W9" t="s">
        <v>224</v>
      </c>
      <c r="X9" t="s">
        <v>292</v>
      </c>
    </row>
    <row r="10" spans="1:24">
      <c r="G10" s="6" t="s">
        <v>30</v>
      </c>
      <c r="T10" t="s">
        <v>352</v>
      </c>
      <c r="V10" t="s">
        <v>362</v>
      </c>
      <c r="W10" t="s">
        <v>253</v>
      </c>
      <c r="X10" t="s">
        <v>321</v>
      </c>
    </row>
    <row r="11" spans="1:24">
      <c r="G11" s="5" t="s">
        <v>31</v>
      </c>
      <c r="T11" t="s">
        <v>352</v>
      </c>
      <c r="V11" t="s">
        <v>362</v>
      </c>
      <c r="W11" t="s">
        <v>249</v>
      </c>
      <c r="X11" t="s">
        <v>317</v>
      </c>
    </row>
    <row r="12" spans="1:24">
      <c r="G12" s="5" t="s">
        <v>32</v>
      </c>
      <c r="T12" t="s">
        <v>352</v>
      </c>
      <c r="V12" t="s">
        <v>362</v>
      </c>
      <c r="W12" t="s">
        <v>262</v>
      </c>
      <c r="X12" t="s">
        <v>330</v>
      </c>
    </row>
    <row r="13" spans="1:24">
      <c r="G13" s="7" t="s">
        <v>33</v>
      </c>
      <c r="T13" t="s">
        <v>352</v>
      </c>
      <c r="V13" t="s">
        <v>362</v>
      </c>
      <c r="W13" t="s">
        <v>280</v>
      </c>
      <c r="X13" t="s">
        <v>348</v>
      </c>
    </row>
    <row r="14" spans="1:24">
      <c r="G14" s="6" t="s">
        <v>34</v>
      </c>
      <c r="T14" t="s">
        <v>352</v>
      </c>
      <c r="V14" t="s">
        <v>362</v>
      </c>
      <c r="W14" t="s">
        <v>226</v>
      </c>
      <c r="X14" t="s">
        <v>294</v>
      </c>
    </row>
    <row r="15" spans="1:24">
      <c r="G15" s="6" t="s">
        <v>35</v>
      </c>
      <c r="T15" t="s">
        <v>352</v>
      </c>
      <c r="V15" t="s">
        <v>362</v>
      </c>
      <c r="W15" t="s">
        <v>237</v>
      </c>
      <c r="X15" t="s">
        <v>305</v>
      </c>
    </row>
    <row r="16" spans="1:24">
      <c r="G16" s="6" t="s">
        <v>36</v>
      </c>
      <c r="T16" t="s">
        <v>352</v>
      </c>
      <c r="V16" t="s">
        <v>362</v>
      </c>
      <c r="W16" t="s">
        <v>264</v>
      </c>
      <c r="X16" t="s">
        <v>332</v>
      </c>
    </row>
    <row r="17" spans="7:24">
      <c r="G17" t="s">
        <v>301</v>
      </c>
      <c r="T17" t="s">
        <v>352</v>
      </c>
      <c r="V17" t="s">
        <v>362</v>
      </c>
      <c r="W17" t="s">
        <v>220</v>
      </c>
      <c r="X17" t="s">
        <v>288</v>
      </c>
    </row>
    <row r="18" spans="7:24">
      <c r="G18" t="s">
        <v>295</v>
      </c>
      <c r="T18" t="s">
        <v>352</v>
      </c>
      <c r="V18" t="s">
        <v>362</v>
      </c>
      <c r="W18" t="s">
        <v>247</v>
      </c>
      <c r="X18" t="s">
        <v>315</v>
      </c>
    </row>
    <row r="19" spans="7:24">
      <c r="G19" t="s">
        <v>285</v>
      </c>
      <c r="T19" t="s">
        <v>352</v>
      </c>
      <c r="V19" t="s">
        <v>362</v>
      </c>
      <c r="W19" t="s">
        <v>239</v>
      </c>
      <c r="X19" t="s">
        <v>307</v>
      </c>
    </row>
    <row r="20" spans="7:24">
      <c r="G20" t="s">
        <v>298</v>
      </c>
      <c r="T20" t="s">
        <v>352</v>
      </c>
      <c r="V20" t="s">
        <v>362</v>
      </c>
      <c r="W20" t="s">
        <v>234</v>
      </c>
      <c r="X20" t="s">
        <v>302</v>
      </c>
    </row>
    <row r="21" spans="7:24">
      <c r="G21" t="s">
        <v>351</v>
      </c>
      <c r="T21" t="s">
        <v>352</v>
      </c>
      <c r="V21" t="s">
        <v>362</v>
      </c>
      <c r="W21" t="s">
        <v>265</v>
      </c>
      <c r="X21" t="s">
        <v>333</v>
      </c>
    </row>
    <row r="22" spans="7:24">
      <c r="G22" t="s">
        <v>343</v>
      </c>
      <c r="T22" t="s">
        <v>352</v>
      </c>
      <c r="V22" t="s">
        <v>362</v>
      </c>
      <c r="W22" t="s">
        <v>353</v>
      </c>
      <c r="X22" t="s">
        <v>363</v>
      </c>
    </row>
    <row r="23" spans="7:24">
      <c r="G23" t="s">
        <v>292</v>
      </c>
      <c r="T23" t="s">
        <v>352</v>
      </c>
      <c r="V23" t="s">
        <v>362</v>
      </c>
      <c r="W23" t="s">
        <v>354</v>
      </c>
      <c r="X23" t="s">
        <v>364</v>
      </c>
    </row>
    <row r="24" spans="7:24">
      <c r="G24" t="s">
        <v>321</v>
      </c>
      <c r="T24" t="s">
        <v>352</v>
      </c>
      <c r="V24" t="s">
        <v>362</v>
      </c>
      <c r="W24" t="s">
        <v>219</v>
      </c>
      <c r="X24" t="s">
        <v>287</v>
      </c>
    </row>
    <row r="25" spans="7:24">
      <c r="G25" t="s">
        <v>317</v>
      </c>
      <c r="T25" t="s">
        <v>352</v>
      </c>
      <c r="V25" t="s">
        <v>362</v>
      </c>
      <c r="W25" t="s">
        <v>256</v>
      </c>
      <c r="X25" t="s">
        <v>324</v>
      </c>
    </row>
    <row r="26" spans="7:24">
      <c r="G26" t="s">
        <v>330</v>
      </c>
      <c r="T26" t="s">
        <v>352</v>
      </c>
      <c r="V26" t="s">
        <v>362</v>
      </c>
      <c r="W26" t="s">
        <v>355</v>
      </c>
      <c r="X26" t="s">
        <v>365</v>
      </c>
    </row>
    <row r="27" spans="7:24">
      <c r="G27" t="s">
        <v>348</v>
      </c>
      <c r="T27" t="s">
        <v>352</v>
      </c>
      <c r="V27" t="s">
        <v>362</v>
      </c>
      <c r="W27" t="s">
        <v>281</v>
      </c>
      <c r="X27" t="s">
        <v>349</v>
      </c>
    </row>
    <row r="28" spans="7:24">
      <c r="G28" t="s">
        <v>294</v>
      </c>
      <c r="T28" t="s">
        <v>352</v>
      </c>
      <c r="V28" t="s">
        <v>362</v>
      </c>
      <c r="W28" t="s">
        <v>356</v>
      </c>
      <c r="X28" t="s">
        <v>366</v>
      </c>
    </row>
    <row r="29" spans="7:24">
      <c r="G29" t="s">
        <v>305</v>
      </c>
      <c r="T29" t="s">
        <v>352</v>
      </c>
      <c r="V29" t="s">
        <v>362</v>
      </c>
      <c r="W29" t="s">
        <v>270</v>
      </c>
      <c r="X29" t="s">
        <v>338</v>
      </c>
    </row>
    <row r="30" spans="7:24">
      <c r="G30" t="s">
        <v>332</v>
      </c>
      <c r="T30" t="s">
        <v>352</v>
      </c>
      <c r="V30" t="s">
        <v>362</v>
      </c>
      <c r="W30" t="s">
        <v>218</v>
      </c>
      <c r="X30" t="s">
        <v>286</v>
      </c>
    </row>
    <row r="31" spans="7:24">
      <c r="G31" t="s">
        <v>288</v>
      </c>
      <c r="T31" t="s">
        <v>352</v>
      </c>
      <c r="V31" t="s">
        <v>362</v>
      </c>
      <c r="W31" t="s">
        <v>282</v>
      </c>
      <c r="X31" t="s">
        <v>350</v>
      </c>
    </row>
    <row r="32" spans="7:24">
      <c r="G32" t="s">
        <v>315</v>
      </c>
      <c r="T32" t="s">
        <v>352</v>
      </c>
      <c r="V32" t="s">
        <v>362</v>
      </c>
      <c r="W32" t="s">
        <v>273</v>
      </c>
      <c r="X32" t="s">
        <v>341</v>
      </c>
    </row>
    <row r="33" spans="7:24">
      <c r="G33" t="s">
        <v>307</v>
      </c>
      <c r="T33" t="s">
        <v>352</v>
      </c>
      <c r="V33" t="s">
        <v>362</v>
      </c>
      <c r="W33" t="s">
        <v>250</v>
      </c>
      <c r="X33" t="s">
        <v>318</v>
      </c>
    </row>
    <row r="34" spans="7:24">
      <c r="G34" t="s">
        <v>302</v>
      </c>
      <c r="T34" t="s">
        <v>352</v>
      </c>
      <c r="V34" t="s">
        <v>362</v>
      </c>
      <c r="W34" t="s">
        <v>241</v>
      </c>
      <c r="X34" t="s">
        <v>309</v>
      </c>
    </row>
    <row r="35" spans="7:24">
      <c r="G35" t="s">
        <v>333</v>
      </c>
      <c r="T35" t="s">
        <v>352</v>
      </c>
      <c r="V35" t="s">
        <v>362</v>
      </c>
      <c r="W35" t="s">
        <v>357</v>
      </c>
      <c r="X35" t="s">
        <v>367</v>
      </c>
    </row>
    <row r="36" spans="7:24">
      <c r="G36" t="s">
        <v>363</v>
      </c>
      <c r="T36" t="s">
        <v>352</v>
      </c>
      <c r="V36" t="s">
        <v>362</v>
      </c>
      <c r="W36" t="s">
        <v>358</v>
      </c>
      <c r="X36" t="s">
        <v>368</v>
      </c>
    </row>
    <row r="37" spans="7:24">
      <c r="G37" t="s">
        <v>364</v>
      </c>
      <c r="T37" t="s">
        <v>352</v>
      </c>
      <c r="V37" t="s">
        <v>362</v>
      </c>
      <c r="W37" t="s">
        <v>248</v>
      </c>
      <c r="X37" t="s">
        <v>316</v>
      </c>
    </row>
    <row r="38" spans="7:24">
      <c r="G38" t="s">
        <v>287</v>
      </c>
      <c r="T38" t="s">
        <v>352</v>
      </c>
      <c r="V38" t="s">
        <v>362</v>
      </c>
      <c r="W38" t="s">
        <v>261</v>
      </c>
      <c r="X38" t="s">
        <v>329</v>
      </c>
    </row>
    <row r="39" spans="7:24">
      <c r="G39" t="s">
        <v>324</v>
      </c>
      <c r="T39" t="s">
        <v>352</v>
      </c>
      <c r="V39" t="s">
        <v>362</v>
      </c>
      <c r="W39" t="s">
        <v>225</v>
      </c>
      <c r="X39" t="s">
        <v>293</v>
      </c>
    </row>
    <row r="40" spans="7:24">
      <c r="G40" t="s">
        <v>365</v>
      </c>
      <c r="T40" t="s">
        <v>352</v>
      </c>
      <c r="V40" t="s">
        <v>362</v>
      </c>
      <c r="W40" t="s">
        <v>232</v>
      </c>
      <c r="X40" t="s">
        <v>300</v>
      </c>
    </row>
    <row r="41" spans="7:24">
      <c r="G41" t="s">
        <v>349</v>
      </c>
      <c r="T41" t="s">
        <v>352</v>
      </c>
      <c r="V41" t="s">
        <v>362</v>
      </c>
      <c r="W41" t="s">
        <v>274</v>
      </c>
      <c r="X41" t="s">
        <v>342</v>
      </c>
    </row>
    <row r="42" spans="7:24">
      <c r="G42" t="s">
        <v>366</v>
      </c>
      <c r="T42" t="s">
        <v>352</v>
      </c>
      <c r="V42" t="s">
        <v>362</v>
      </c>
      <c r="W42" t="s">
        <v>221</v>
      </c>
      <c r="X42" t="s">
        <v>289</v>
      </c>
    </row>
    <row r="43" spans="7:24">
      <c r="G43" t="s">
        <v>338</v>
      </c>
      <c r="T43" t="s">
        <v>352</v>
      </c>
      <c r="V43" t="s">
        <v>362</v>
      </c>
      <c r="W43" t="s">
        <v>251</v>
      </c>
      <c r="X43" t="s">
        <v>319</v>
      </c>
    </row>
    <row r="44" spans="7:24">
      <c r="G44" t="s">
        <v>286</v>
      </c>
      <c r="T44" t="s">
        <v>352</v>
      </c>
      <c r="V44" t="s">
        <v>362</v>
      </c>
      <c r="W44" t="s">
        <v>259</v>
      </c>
      <c r="X44" t="s">
        <v>327</v>
      </c>
    </row>
    <row r="45" spans="7:24">
      <c r="G45" t="s">
        <v>350</v>
      </c>
      <c r="T45" t="s">
        <v>352</v>
      </c>
      <c r="V45" t="s">
        <v>362</v>
      </c>
      <c r="W45" t="s">
        <v>228</v>
      </c>
      <c r="X45" t="s">
        <v>296</v>
      </c>
    </row>
    <row r="46" spans="7:24">
      <c r="G46" t="s">
        <v>341</v>
      </c>
      <c r="T46" t="s">
        <v>352</v>
      </c>
      <c r="V46" t="s">
        <v>362</v>
      </c>
      <c r="W46" t="s">
        <v>359</v>
      </c>
      <c r="X46" t="s">
        <v>369</v>
      </c>
    </row>
    <row r="47" spans="7:24">
      <c r="G47" t="s">
        <v>318</v>
      </c>
      <c r="T47" t="s">
        <v>352</v>
      </c>
      <c r="V47" t="s">
        <v>362</v>
      </c>
      <c r="W47" t="s">
        <v>216</v>
      </c>
      <c r="X47" t="s">
        <v>284</v>
      </c>
    </row>
    <row r="48" spans="7:24">
      <c r="G48" t="s">
        <v>309</v>
      </c>
      <c r="T48" t="s">
        <v>352</v>
      </c>
      <c r="V48" t="s">
        <v>362</v>
      </c>
      <c r="W48" t="s">
        <v>246</v>
      </c>
      <c r="X48" t="s">
        <v>314</v>
      </c>
    </row>
    <row r="49" spans="7:24">
      <c r="G49" t="s">
        <v>367</v>
      </c>
      <c r="T49" t="s">
        <v>352</v>
      </c>
      <c r="V49" t="s">
        <v>362</v>
      </c>
      <c r="W49" t="s">
        <v>255</v>
      </c>
      <c r="X49" t="s">
        <v>323</v>
      </c>
    </row>
    <row r="50" spans="7:24">
      <c r="G50" t="s">
        <v>368</v>
      </c>
      <c r="T50" t="s">
        <v>352</v>
      </c>
      <c r="V50" t="s">
        <v>362</v>
      </c>
      <c r="W50" t="s">
        <v>263</v>
      </c>
      <c r="X50" t="s">
        <v>331</v>
      </c>
    </row>
    <row r="51" spans="7:24">
      <c r="G51" t="s">
        <v>316</v>
      </c>
      <c r="T51" t="s">
        <v>352</v>
      </c>
      <c r="V51" t="s">
        <v>362</v>
      </c>
      <c r="W51" t="s">
        <v>236</v>
      </c>
      <c r="X51" t="s">
        <v>304</v>
      </c>
    </row>
    <row r="52" spans="7:24">
      <c r="G52" t="s">
        <v>329</v>
      </c>
      <c r="T52" t="s">
        <v>352</v>
      </c>
      <c r="V52" t="s">
        <v>362</v>
      </c>
      <c r="W52" t="s">
        <v>222</v>
      </c>
      <c r="X52" t="s">
        <v>290</v>
      </c>
    </row>
    <row r="53" spans="7:24">
      <c r="G53" t="s">
        <v>293</v>
      </c>
      <c r="T53" t="s">
        <v>352</v>
      </c>
      <c r="V53" t="s">
        <v>362</v>
      </c>
      <c r="W53" t="s">
        <v>252</v>
      </c>
      <c r="X53" t="s">
        <v>320</v>
      </c>
    </row>
    <row r="54" spans="7:24">
      <c r="G54" t="s">
        <v>300</v>
      </c>
      <c r="T54" t="s">
        <v>352</v>
      </c>
      <c r="V54" t="s">
        <v>362</v>
      </c>
      <c r="W54" t="s">
        <v>238</v>
      </c>
      <c r="X54" t="s">
        <v>306</v>
      </c>
    </row>
    <row r="55" spans="7:24">
      <c r="G55" t="s">
        <v>342</v>
      </c>
      <c r="T55" t="s">
        <v>352</v>
      </c>
      <c r="V55" t="s">
        <v>362</v>
      </c>
      <c r="W55" t="s">
        <v>244</v>
      </c>
      <c r="X55" t="s">
        <v>312</v>
      </c>
    </row>
    <row r="56" spans="7:24">
      <c r="G56" t="s">
        <v>289</v>
      </c>
      <c r="T56" t="s">
        <v>352</v>
      </c>
      <c r="V56" t="s">
        <v>362</v>
      </c>
      <c r="W56" t="s">
        <v>254</v>
      </c>
      <c r="X56" t="s">
        <v>322</v>
      </c>
    </row>
    <row r="57" spans="7:24">
      <c r="G57" t="s">
        <v>319</v>
      </c>
      <c r="T57" t="s">
        <v>352</v>
      </c>
      <c r="V57" t="s">
        <v>362</v>
      </c>
      <c r="W57" t="s">
        <v>277</v>
      </c>
      <c r="X57" t="s">
        <v>345</v>
      </c>
    </row>
    <row r="58" spans="7:24">
      <c r="G58" t="s">
        <v>327</v>
      </c>
      <c r="T58" t="s">
        <v>352</v>
      </c>
      <c r="V58" t="s">
        <v>362</v>
      </c>
      <c r="W58" t="s">
        <v>271</v>
      </c>
      <c r="X58" t="s">
        <v>339</v>
      </c>
    </row>
    <row r="59" spans="7:24">
      <c r="G59" t="s">
        <v>296</v>
      </c>
      <c r="T59" t="s">
        <v>352</v>
      </c>
      <c r="V59" t="s">
        <v>362</v>
      </c>
      <c r="W59" t="s">
        <v>258</v>
      </c>
      <c r="X59" t="s">
        <v>326</v>
      </c>
    </row>
    <row r="60" spans="7:24">
      <c r="G60" t="s">
        <v>369</v>
      </c>
      <c r="T60" t="s">
        <v>352</v>
      </c>
      <c r="V60" t="s">
        <v>362</v>
      </c>
      <c r="W60" t="s">
        <v>245</v>
      </c>
      <c r="X60" t="s">
        <v>313</v>
      </c>
    </row>
    <row r="61" spans="7:24">
      <c r="G61" t="s">
        <v>284</v>
      </c>
      <c r="T61" t="s">
        <v>352</v>
      </c>
      <c r="V61" t="s">
        <v>362</v>
      </c>
      <c r="W61" t="s">
        <v>257</v>
      </c>
      <c r="X61" t="s">
        <v>325</v>
      </c>
    </row>
    <row r="62" spans="7:24">
      <c r="G62" t="s">
        <v>314</v>
      </c>
      <c r="T62" t="s">
        <v>352</v>
      </c>
      <c r="V62" t="s">
        <v>362</v>
      </c>
      <c r="W62" t="s">
        <v>279</v>
      </c>
      <c r="X62" t="s">
        <v>347</v>
      </c>
    </row>
    <row r="63" spans="7:24">
      <c r="G63" t="s">
        <v>323</v>
      </c>
      <c r="T63" t="s">
        <v>352</v>
      </c>
      <c r="V63" t="s">
        <v>362</v>
      </c>
      <c r="W63" t="s">
        <v>276</v>
      </c>
      <c r="X63" t="s">
        <v>344</v>
      </c>
    </row>
    <row r="64" spans="7:24">
      <c r="G64" t="s">
        <v>331</v>
      </c>
      <c r="T64" t="s">
        <v>352</v>
      </c>
      <c r="V64" t="s">
        <v>362</v>
      </c>
      <c r="W64" t="s">
        <v>229</v>
      </c>
      <c r="X64" t="s">
        <v>297</v>
      </c>
    </row>
    <row r="65" spans="7:24">
      <c r="G65" t="s">
        <v>304</v>
      </c>
      <c r="T65" t="s">
        <v>352</v>
      </c>
      <c r="V65" t="s">
        <v>362</v>
      </c>
      <c r="W65" t="s">
        <v>243</v>
      </c>
      <c r="X65" t="s">
        <v>311</v>
      </c>
    </row>
    <row r="66" spans="7:24">
      <c r="G66" t="s">
        <v>290</v>
      </c>
      <c r="T66" t="s">
        <v>352</v>
      </c>
      <c r="V66" t="s">
        <v>362</v>
      </c>
      <c r="W66" t="s">
        <v>266</v>
      </c>
      <c r="X66" t="s">
        <v>334</v>
      </c>
    </row>
    <row r="67" spans="7:24">
      <c r="G67" t="s">
        <v>320</v>
      </c>
      <c r="T67" t="s">
        <v>352</v>
      </c>
      <c r="V67" t="s">
        <v>362</v>
      </c>
      <c r="W67" t="s">
        <v>223</v>
      </c>
      <c r="X67" t="s">
        <v>291</v>
      </c>
    </row>
    <row r="68" spans="7:24">
      <c r="G68" t="s">
        <v>306</v>
      </c>
      <c r="T68" t="s">
        <v>352</v>
      </c>
      <c r="V68" t="s">
        <v>362</v>
      </c>
      <c r="W68" t="s">
        <v>231</v>
      </c>
      <c r="X68" t="s">
        <v>299</v>
      </c>
    </row>
    <row r="69" spans="7:24">
      <c r="G69" t="s">
        <v>312</v>
      </c>
      <c r="T69" t="s">
        <v>352</v>
      </c>
      <c r="V69" t="s">
        <v>362</v>
      </c>
      <c r="W69" t="s">
        <v>360</v>
      </c>
      <c r="X69" t="s">
        <v>370</v>
      </c>
    </row>
    <row r="70" spans="7:24">
      <c r="G70" t="s">
        <v>322</v>
      </c>
      <c r="T70" t="s">
        <v>352</v>
      </c>
      <c r="V70" t="s">
        <v>362</v>
      </c>
      <c r="W70" t="s">
        <v>242</v>
      </c>
      <c r="X70" t="s">
        <v>310</v>
      </c>
    </row>
    <row r="71" spans="7:24">
      <c r="G71" t="s">
        <v>345</v>
      </c>
      <c r="T71" t="s">
        <v>352</v>
      </c>
      <c r="V71" t="s">
        <v>362</v>
      </c>
      <c r="W71" t="s">
        <v>361</v>
      </c>
      <c r="X71" t="s">
        <v>371</v>
      </c>
    </row>
    <row r="72" spans="7:24">
      <c r="G72" t="s">
        <v>339</v>
      </c>
      <c r="T72" t="s">
        <v>352</v>
      </c>
      <c r="V72" t="s">
        <v>362</v>
      </c>
      <c r="W72" t="s">
        <v>240</v>
      </c>
      <c r="X72" t="s">
        <v>308</v>
      </c>
    </row>
    <row r="73" spans="7:24">
      <c r="G73" t="s">
        <v>326</v>
      </c>
      <c r="T73" t="s">
        <v>352</v>
      </c>
      <c r="V73" t="s">
        <v>362</v>
      </c>
      <c r="W73" t="s">
        <v>267</v>
      </c>
      <c r="X73" t="s">
        <v>335</v>
      </c>
    </row>
    <row r="74" spans="7:24">
      <c r="G74" t="s">
        <v>313</v>
      </c>
      <c r="T74" t="s">
        <v>352</v>
      </c>
      <c r="V74" t="s">
        <v>362</v>
      </c>
      <c r="W74" t="s">
        <v>278</v>
      </c>
      <c r="X74" t="s">
        <v>346</v>
      </c>
    </row>
    <row r="75" spans="7:24">
      <c r="G75" t="s">
        <v>325</v>
      </c>
      <c r="T75" t="s">
        <v>352</v>
      </c>
      <c r="V75" t="s">
        <v>362</v>
      </c>
      <c r="W75" t="s">
        <v>268</v>
      </c>
      <c r="X75" t="s">
        <v>336</v>
      </c>
    </row>
    <row r="76" spans="7:24">
      <c r="G76" t="s">
        <v>347</v>
      </c>
      <c r="T76" t="s">
        <v>352</v>
      </c>
      <c r="V76" t="s">
        <v>362</v>
      </c>
      <c r="W76" t="s">
        <v>272</v>
      </c>
      <c r="X76" t="s">
        <v>340</v>
      </c>
    </row>
    <row r="77" spans="7:24">
      <c r="G77" t="s">
        <v>344</v>
      </c>
      <c r="T77" t="s">
        <v>352</v>
      </c>
      <c r="V77" t="s">
        <v>362</v>
      </c>
      <c r="W77" t="s">
        <v>235</v>
      </c>
      <c r="X77" t="s">
        <v>303</v>
      </c>
    </row>
    <row r="78" spans="7:24">
      <c r="G78" t="s">
        <v>297</v>
      </c>
      <c r="T78" t="s">
        <v>352</v>
      </c>
      <c r="V78" t="s">
        <v>362</v>
      </c>
      <c r="W78" t="s">
        <v>260</v>
      </c>
      <c r="X78" t="s">
        <v>328</v>
      </c>
    </row>
    <row r="79" spans="7:24">
      <c r="G79" t="s">
        <v>311</v>
      </c>
      <c r="T79" t="s">
        <v>352</v>
      </c>
      <c r="V79" t="s">
        <v>362</v>
      </c>
      <c r="W79" t="s">
        <v>269</v>
      </c>
      <c r="X79" t="s">
        <v>337</v>
      </c>
    </row>
    <row r="80" spans="7:24">
      <c r="G80" t="s">
        <v>334</v>
      </c>
    </row>
    <row r="81" spans="7:7">
      <c r="G81" t="s">
        <v>291</v>
      </c>
    </row>
    <row r="82" spans="7:7">
      <c r="G82" t="s">
        <v>299</v>
      </c>
    </row>
    <row r="83" spans="7:7">
      <c r="G83" t="s">
        <v>370</v>
      </c>
    </row>
    <row r="84" spans="7:7">
      <c r="G84" t="s">
        <v>310</v>
      </c>
    </row>
    <row r="85" spans="7:7">
      <c r="G85" t="s">
        <v>371</v>
      </c>
    </row>
    <row r="86" spans="7:7">
      <c r="G86" t="s">
        <v>308</v>
      </c>
    </row>
    <row r="87" spans="7:7">
      <c r="G87" t="s">
        <v>335</v>
      </c>
    </row>
    <row r="88" spans="7:7">
      <c r="G88" t="s">
        <v>346</v>
      </c>
    </row>
    <row r="89" spans="7:7">
      <c r="G89" t="s">
        <v>336</v>
      </c>
    </row>
    <row r="90" spans="7:7">
      <c r="G90" t="s">
        <v>340</v>
      </c>
    </row>
    <row r="91" spans="7:7">
      <c r="G91" t="s">
        <v>303</v>
      </c>
    </row>
    <row r="92" spans="7:7">
      <c r="G92" t="s">
        <v>328</v>
      </c>
    </row>
    <row r="93" spans="7:7">
      <c r="G93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คำอธิบาย</vt:lpstr>
      <vt:lpstr>1.ทบทวนข้อมูลรายงาน</vt:lpstr>
      <vt:lpstr>2.กำหนดจำนวนสุ่มตรวจสอบ</vt:lpstr>
      <vt:lpstr>สุ่มตัวอย่าง</vt:lpstr>
      <vt:lpstr>3.เตรียมฐานข้อมูลผู้รับบริการ</vt:lpstr>
      <vt:lpstr>4. สุ่มข้อมูล ตามจำนวน</vt:lpstr>
      <vt:lpstr>5. ตรวจสอบข้อมูลกับหลักฐาน</vt:lpstr>
      <vt:lpstr>6. สรุปผลการตรวจสอบข้อมูล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HDC</dc:creator>
  <cp:lastModifiedBy>Rawiporn Saoin</cp:lastModifiedBy>
  <dcterms:created xsi:type="dcterms:W3CDTF">2021-11-25T02:30:00Z</dcterms:created>
  <dcterms:modified xsi:type="dcterms:W3CDTF">2023-12-12T04:19:14Z</dcterms:modified>
</cp:coreProperties>
</file>